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ELEN GRADNJE\PROJEKTI\IEI\TREBNJE - JEZERO\PZI ELEKTRIČNE INŠTLACIJE\4.1 NAČRT ELEKTRIČNIH INŠTLACIJ IN EL. OPREME\"/>
    </mc:Choice>
  </mc:AlternateContent>
  <bookViews>
    <workbookView xWindow="360" yWindow="75" windowWidth="14445" windowHeight="12420"/>
  </bookViews>
  <sheets>
    <sheet name="POPIS" sheetId="1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F749" i="1" l="1"/>
  <c r="F744" i="1"/>
  <c r="F667" i="1"/>
  <c r="F490" i="1"/>
  <c r="F725" i="1"/>
  <c r="E745" i="1"/>
  <c r="F731" i="1"/>
  <c r="E726" i="1"/>
  <c r="F684" i="1"/>
  <c r="F680" i="1"/>
  <c r="F675" i="1"/>
  <c r="F492" i="1"/>
  <c r="F644" i="1"/>
  <c r="F620" i="1"/>
  <c r="F602" i="1"/>
  <c r="F598" i="1"/>
  <c r="F593" i="1" l="1"/>
  <c r="F587" i="1"/>
  <c r="F588" i="1"/>
  <c r="F514" i="1" l="1"/>
  <c r="F488" i="1" l="1"/>
  <c r="F457" i="1"/>
  <c r="F452" i="1"/>
  <c r="F447" i="1"/>
  <c r="F440" i="1"/>
  <c r="F411" i="1"/>
  <c r="F409" i="1"/>
  <c r="F405" i="1"/>
  <c r="F403" i="1"/>
  <c r="F387" i="1"/>
  <c r="F381" i="1"/>
  <c r="F385" i="1"/>
  <c r="F379" i="1"/>
  <c r="F367" i="1"/>
  <c r="F369" i="1"/>
  <c r="F365" i="1"/>
  <c r="F363" i="1"/>
  <c r="F353" i="1"/>
  <c r="F351" i="1"/>
  <c r="F349" i="1"/>
  <c r="F339" i="1"/>
  <c r="F337" i="1"/>
  <c r="F345" i="1"/>
  <c r="F343" i="1"/>
  <c r="F335" i="1"/>
  <c r="F347" i="1"/>
  <c r="F282" i="1"/>
  <c r="F259" i="1"/>
  <c r="F212" i="1"/>
  <c r="F214" i="1"/>
  <c r="F216" i="1"/>
  <c r="F218" i="1"/>
  <c r="F220" i="1"/>
  <c r="F222" i="1"/>
  <c r="F224" i="1"/>
  <c r="F226" i="1"/>
  <c r="F228" i="1"/>
  <c r="F230" i="1"/>
  <c r="F232" i="1"/>
  <c r="F234" i="1"/>
  <c r="F210" i="1"/>
  <c r="F183" i="1"/>
  <c r="F185" i="1"/>
  <c r="F187" i="1"/>
  <c r="F189" i="1"/>
  <c r="F191" i="1"/>
  <c r="F193" i="1"/>
  <c r="F195" i="1"/>
  <c r="F197" i="1"/>
  <c r="F199" i="1"/>
  <c r="F201" i="1"/>
  <c r="F203" i="1"/>
  <c r="F205" i="1"/>
  <c r="F208" i="1"/>
  <c r="F181" i="1"/>
  <c r="F235" i="1" l="1"/>
  <c r="F18" i="1" s="1"/>
  <c r="F68" i="1" l="1"/>
  <c r="F66" i="1"/>
  <c r="F55" i="1"/>
  <c r="F778" i="1"/>
  <c r="F779" i="1" s="1"/>
  <c r="F36" i="1" s="1"/>
  <c r="F772" i="1"/>
  <c r="F770" i="1"/>
  <c r="F768" i="1"/>
  <c r="F766" i="1"/>
  <c r="F764" i="1"/>
  <c r="F762" i="1"/>
  <c r="F760" i="1"/>
  <c r="F751" i="1"/>
  <c r="F755" i="1" s="1"/>
  <c r="F710" i="1"/>
  <c r="F687" i="1"/>
  <c r="F671" i="1"/>
  <c r="F568" i="1"/>
  <c r="F559" i="1"/>
  <c r="F555" i="1"/>
  <c r="F554" i="1"/>
  <c r="F553" i="1"/>
  <c r="F552" i="1"/>
  <c r="F551" i="1"/>
  <c r="F550" i="1"/>
  <c r="F549" i="1"/>
  <c r="F546" i="1"/>
  <c r="F544" i="1"/>
  <c r="F543" i="1"/>
  <c r="F542" i="1"/>
  <c r="F539" i="1"/>
  <c r="F537" i="1"/>
  <c r="F535" i="1"/>
  <c r="F533" i="1"/>
  <c r="F531" i="1"/>
  <c r="F529" i="1"/>
  <c r="F527" i="1"/>
  <c r="F526" i="1"/>
  <c r="F525" i="1"/>
  <c r="F522" i="1"/>
  <c r="F521" i="1"/>
  <c r="F518" i="1"/>
  <c r="F516" i="1"/>
  <c r="F512" i="1"/>
  <c r="F510" i="1"/>
  <c r="F508" i="1"/>
  <c r="F506" i="1"/>
  <c r="F504" i="1"/>
  <c r="F486" i="1"/>
  <c r="F484" i="1"/>
  <c r="F478" i="1"/>
  <c r="F476" i="1"/>
  <c r="F474" i="1"/>
  <c r="F472" i="1"/>
  <c r="F470" i="1"/>
  <c r="F467" i="1"/>
  <c r="F465" i="1"/>
  <c r="F463" i="1"/>
  <c r="F459" i="1"/>
  <c r="F461" i="1"/>
  <c r="F435" i="1"/>
  <c r="F433" i="1"/>
  <c r="F431" i="1"/>
  <c r="F429" i="1"/>
  <c r="F427" i="1"/>
  <c r="F425" i="1"/>
  <c r="F423" i="1"/>
  <c r="F421" i="1"/>
  <c r="F401" i="1"/>
  <c r="F399" i="1"/>
  <c r="F397" i="1"/>
  <c r="F395" i="1"/>
  <c r="F393" i="1"/>
  <c r="F391" i="1"/>
  <c r="F383" i="1"/>
  <c r="F377" i="1"/>
  <c r="F375" i="1"/>
  <c r="F371" i="1"/>
  <c r="F361" i="1"/>
  <c r="F359" i="1"/>
  <c r="F355" i="1"/>
  <c r="F333" i="1"/>
  <c r="F331" i="1"/>
  <c r="F329" i="1"/>
  <c r="F312" i="1"/>
  <c r="F320" i="1" s="1"/>
  <c r="F22" i="1" s="1"/>
  <c r="F290" i="1"/>
  <c r="F292" i="1"/>
  <c r="F294" i="1"/>
  <c r="F296" i="1"/>
  <c r="F298" i="1"/>
  <c r="F300" i="1"/>
  <c r="F288" i="1"/>
  <c r="F272" i="1"/>
  <c r="F274" i="1"/>
  <c r="F270" i="1"/>
  <c r="F245" i="1"/>
  <c r="F247" i="1"/>
  <c r="F249" i="1"/>
  <c r="F251" i="1"/>
  <c r="F253" i="1"/>
  <c r="F255" i="1"/>
  <c r="F257" i="1"/>
  <c r="F261" i="1"/>
  <c r="F263" i="1"/>
  <c r="F265" i="1"/>
  <c r="F268" i="1"/>
  <c r="F243" i="1"/>
  <c r="F166" i="1"/>
  <c r="F168" i="1"/>
  <c r="F170" i="1"/>
  <c r="F172" i="1"/>
  <c r="F164" i="1"/>
  <c r="F151" i="1"/>
  <c r="F153" i="1"/>
  <c r="F155" i="1"/>
  <c r="F157" i="1"/>
  <c r="F159" i="1"/>
  <c r="F163" i="1"/>
  <c r="F139" i="1"/>
  <c r="F141" i="1"/>
  <c r="F143" i="1"/>
  <c r="F145" i="1"/>
  <c r="F147" i="1"/>
  <c r="F149" i="1"/>
  <c r="F137" i="1"/>
  <c r="F118" i="1"/>
  <c r="F120" i="1"/>
  <c r="F122" i="1"/>
  <c r="F116" i="1"/>
  <c r="F113" i="1"/>
  <c r="F111" i="1"/>
  <c r="F85" i="1"/>
  <c r="F87" i="1"/>
  <c r="F89" i="1"/>
  <c r="F91" i="1"/>
  <c r="F93" i="1"/>
  <c r="F95" i="1"/>
  <c r="F97" i="1"/>
  <c r="F99" i="1"/>
  <c r="F100" i="1"/>
  <c r="F101" i="1"/>
  <c r="F105" i="1"/>
  <c r="F107" i="1"/>
  <c r="F109" i="1"/>
  <c r="F83" i="1"/>
  <c r="F57" i="1"/>
  <c r="F59" i="1"/>
  <c r="F61" i="1"/>
  <c r="F63" i="1"/>
  <c r="F70" i="1"/>
  <c r="F72" i="1"/>
  <c r="F76" i="1"/>
  <c r="F53" i="1"/>
  <c r="F650" i="1"/>
  <c r="F647" i="1"/>
  <c r="F715" i="1" l="1"/>
  <c r="F30" i="1" s="1"/>
  <c r="F413" i="1"/>
  <c r="F24" i="1" s="1"/>
  <c r="F494" i="1"/>
  <c r="F26" i="1" s="1"/>
  <c r="F32" i="1"/>
  <c r="F773" i="1"/>
  <c r="F34" i="1" s="1"/>
  <c r="F561" i="1"/>
  <c r="F28" i="1" s="1"/>
  <c r="F114" i="1"/>
  <c r="F12" i="1" s="1"/>
  <c r="F302" i="1"/>
  <c r="F304" i="1" s="1"/>
  <c r="F20" i="1" s="1"/>
  <c r="F174" i="1"/>
  <c r="F175" i="1" s="1"/>
  <c r="F16" i="1" s="1"/>
  <c r="F78" i="1"/>
  <c r="F79" i="1" s="1"/>
  <c r="F645" i="1"/>
  <c r="F659" i="1"/>
  <c r="F658" i="1"/>
  <c r="F657" i="1"/>
  <c r="F656" i="1"/>
  <c r="F655" i="1"/>
  <c r="F654" i="1"/>
  <c r="F653" i="1"/>
  <c r="F664" i="1"/>
  <c r="F126" i="1" l="1"/>
  <c r="F14" i="1" s="1"/>
  <c r="F10" i="1"/>
  <c r="F669" i="1"/>
  <c r="F651" i="1"/>
  <c r="F646" i="1"/>
  <c r="F660" i="1"/>
  <c r="F600" i="1"/>
  <c r="F597" i="1"/>
  <c r="F595" i="1"/>
  <c r="F594" i="1"/>
  <c r="F596" i="1"/>
  <c r="E313" i="1"/>
  <c r="F38" i="1" l="1"/>
  <c r="F40" i="1" s="1"/>
  <c r="F42" i="1" s="1"/>
  <c r="F128" i="1"/>
  <c r="F694" i="1"/>
  <c r="F695" i="1"/>
  <c r="F693" i="1"/>
  <c r="F692" i="1"/>
  <c r="F706" i="1"/>
  <c r="F624" i="1"/>
  <c r="F623" i="1"/>
  <c r="F666" i="1"/>
  <c r="F665" i="1"/>
  <c r="F663" i="1"/>
  <c r="F662" i="1"/>
  <c r="F661" i="1"/>
  <c r="F575" i="1"/>
  <c r="F643" i="1" l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2" i="1"/>
  <c r="F621" i="1"/>
  <c r="F619" i="1"/>
  <c r="F618" i="1"/>
  <c r="F617" i="1"/>
  <c r="F616" i="1"/>
  <c r="F613" i="1"/>
  <c r="F612" i="1"/>
  <c r="F611" i="1"/>
  <c r="F610" i="1"/>
  <c r="F609" i="1"/>
  <c r="F608" i="1"/>
  <c r="F607" i="1"/>
  <c r="F606" i="1"/>
  <c r="F605" i="1"/>
  <c r="F604" i="1"/>
  <c r="F603" i="1"/>
  <c r="F601" i="1"/>
  <c r="F599" i="1"/>
  <c r="F592" i="1"/>
  <c r="F591" i="1"/>
  <c r="F586" i="1"/>
  <c r="F585" i="1"/>
  <c r="F584" i="1"/>
  <c r="F583" i="1"/>
  <c r="F582" i="1"/>
  <c r="F581" i="1"/>
  <c r="F580" i="1"/>
  <c r="F579" i="1"/>
  <c r="F578" i="1"/>
  <c r="F577" i="1"/>
  <c r="F576" i="1"/>
  <c r="F574" i="1"/>
</calcChain>
</file>

<file path=xl/sharedStrings.xml><?xml version="1.0" encoding="utf-8"?>
<sst xmlns="http://schemas.openxmlformats.org/spreadsheetml/2006/main" count="1359" uniqueCount="626">
  <si>
    <t>kos</t>
  </si>
  <si>
    <t>kpl</t>
  </si>
  <si>
    <t>m</t>
  </si>
  <si>
    <t>Naziv in opis</t>
  </si>
  <si>
    <t>Odgovorni projektant:</t>
  </si>
  <si>
    <t>zap.št.</t>
  </si>
  <si>
    <t>enota</t>
  </si>
  <si>
    <t>količina</t>
  </si>
  <si>
    <t>cena/enoto</t>
  </si>
  <si>
    <t>cena</t>
  </si>
  <si>
    <t>Opomba:</t>
  </si>
  <si>
    <t>Meritev zunajenjega sistema zaščite pred delovanjem strele in izdaja merilnega protokola.</t>
  </si>
  <si>
    <t>Tehnični pregled zunajega sistema zaščite pred delovanjem strele.</t>
  </si>
  <si>
    <t xml:space="preserve">Vnašanje sprememb med gradnjo v risbe PZI. Priprava na projektno dokumetacijo PID. </t>
  </si>
  <si>
    <t>Izdelava projektne dokumentacije PID.</t>
  </si>
  <si>
    <t>Ostala nepopisana, dodatna in naknadna dela proti vpisu v gradbeni dnevnik in podpisu nadzornega organa.</t>
  </si>
  <si>
    <t>%</t>
  </si>
  <si>
    <t>Zavarovanje gradbišča z zaščitno vrvico ali ograjo. Obračun se vrši po dejanskih stroških.</t>
  </si>
  <si>
    <t xml:space="preserve">Strojni izkop gradbenega jarka v terenu III. ktg. z dodatkom ročnega izkopa v razmerju 90% : 10%. Globina izkopa za tračno ozemljilo znaša 0,80m. Širina dna jarka znaša 0,4 m. </t>
  </si>
  <si>
    <t>kom</t>
  </si>
  <si>
    <t>Zasip ozemljila z izkopanim materilom z čim več zemlje oz. z humozom v plasti debeline 20 cm.</t>
  </si>
  <si>
    <t>Zasip gradbenega jarka  v plasteh po 20 cm in se komprimira z lahkimi komprimacijskimi sredstvi. Stopnja zbitosti materiala mora znašati 95% po Proctorjevem postopku.</t>
  </si>
  <si>
    <t>Odvoz odvečnega materiala izkopa na mestno deponijo.</t>
  </si>
  <si>
    <t>Vzpostavitev prvotnega stanja poškodovanih površin (zelenice, nasadi, robniki, pohodne površine).</t>
  </si>
  <si>
    <t>Meritev ozemljila objekta in izdaja merilnega protokola.</t>
  </si>
  <si>
    <t>Tehnični pregled ozemljila</t>
  </si>
  <si>
    <t>OZEMLJILO OBJEKTA</t>
  </si>
  <si>
    <t>Temeljno ozemljilo objekta</t>
  </si>
  <si>
    <r>
      <t xml:space="preserve">Dobava in montaža križne sponke trak FeZn 25 x 4 mm - trak INOX 30 x 3,5 mm.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</si>
  <si>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r>
      <t xml:space="preserve">Dobava in montaža križne sponke trak - trak FeZn 25 x 4 mm.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</si>
  <si>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r>
      <t xml:space="preserve">Dobava in montaža sponke za povezavo traka FeZn 25 x 4 mm z armaturo temelja. Tip KON09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</si>
  <si>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t>Strelovodno ozemljilo objekta</t>
  </si>
  <si>
    <t>Temeljno ozemljilo objekta skupaj:</t>
  </si>
  <si>
    <t>Zakoličba obstoječih komunalnih vodov ob objektu.</t>
  </si>
  <si>
    <t>Dobava in polaganje  INOX traku  30 x 3,5 mm v obliki obročastega ozemljila. Položeno v zemljo na globni 0.8 m.</t>
  </si>
  <si>
    <r>
      <t xml:space="preserve">Dobava in montaža križne sponke trak - trak INOX 30 x 3,5 mm.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  <charset val="238"/>
      </rPr>
      <t xml:space="preserve"> ali enakovredno.</t>
    </r>
  </si>
  <si>
    <t>Strelovodno ozemljilo objekta skupaj:</t>
  </si>
  <si>
    <r>
      <t xml:space="preserve">Dobava in montaža vertikalne zaščite odvoda dolžine 1,5 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</si>
  <si>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r>
      <t xml:space="preserve">Dobava in montaža tablice za označitev št. merilnega mesta.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</si>
  <si>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t>Dobava in polaganje zemljevodov od ozemljila do merilnega mesta izveden z INOX trakom  30 x 3,5 mm v dolžnini l=1,5 m  Položeno v zemljo na globni 0.8 m.</t>
  </si>
  <si>
    <t xml:space="preserve">Dobava in polaganje povezave med ozemljilom in nosilnim stebrom svetilke oz. kandelabrom izvedene z INOX trakom  30 x 3,5 mm v dolžnini l=3,5 m  </t>
  </si>
  <si>
    <t xml:space="preserve">Dobava in polaganje povezave med ozemljilom in kovinskim okvirjem pokrova jaška izvedene z INOX trakom  30 x 3,5 mm v dolžnini l=1,5 m  </t>
  </si>
  <si>
    <t xml:space="preserve">Dobava in polaganje povezave med ozemljilom in kovinskimi masami izvedene z INOX trakom  30 x 3,5 mm v dolžnini l=3 m  </t>
  </si>
  <si>
    <t>OZEMLJILO OBJEKTA  SKUPAJ:</t>
  </si>
  <si>
    <r>
      <t xml:space="preserve">Dobava in montaža merilne sponke (križne ) INOX trak 30 x 3,5 mm - okrogel INOX vodnik  </t>
    </r>
    <r>
      <rPr>
        <sz val="11"/>
        <rFont val="Arial"/>
        <family val="2"/>
        <charset val="238"/>
      </rPr>
      <t xml:space="preserve">Φ8 mm.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  <charset val="238"/>
      </rPr>
      <t xml:space="preserve"> ali enakovredno.</t>
    </r>
  </si>
  <si>
    <t>Izvedba vijačnega stika na kovinskih masah (obrobe, žlebi)</t>
  </si>
  <si>
    <r>
      <t xml:space="preserve">Dobava in montaža nosilca za montažo lovilne mreže. Nosilec mora biti primeren za montažo na kovinsko oborobo na vencu.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</si>
  <si>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r>
      <t>Dobava in montaža  križne sponke INOX Φ8 mm - INOX Φ8 mm. Proizvajalec</t>
    </r>
    <r>
      <rPr>
        <i/>
        <sz val="11"/>
        <rFont val="Arial"/>
        <family val="2"/>
        <charset val="238"/>
      </rPr>
      <t xml:space="preserve">  HERMI</t>
    </r>
    <r>
      <rPr>
        <sz val="11"/>
        <rFont val="Arial"/>
        <family val="2"/>
      </rPr>
      <t xml:space="preserve"> ali enakovredno. </t>
    </r>
  </si>
  <si>
    <r>
      <t xml:space="preserve">Dobava in montaža  kontaktne sponke za izvedbo vijačnega stika  na kovinskih masah (obrobe,...)z vodnikom  INOX Φ8 mm.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</si>
  <si>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t>Dobava in montaža  zidnega nosilca za INOX Φ8 mm za montažo na zid v kompletu z zidnim vložkom in vijakom</t>
  </si>
  <si>
    <t>Izvedba vijačnega ali varjenega stika na nosilnih drogovih oz. kandelabrih.</t>
  </si>
  <si>
    <t>Izvedba vijačnega ali varjenega stika na ograji čistilne naprave, v kompletu z kontaktno sponko.</t>
  </si>
  <si>
    <t>Izvedba vijačnega ali varjenega stika na kovinskem okvirju pokrova jaška, v kompletu z kontaktno sponko in  pokositrano bakreno pletenico dolžine 0,4 m</t>
  </si>
  <si>
    <t>Izvedba vijačnega ali varjenega stika na kovinskih masah tehnološke opreme čistilne naprave, v kompletu z kontaktno sponko.</t>
  </si>
  <si>
    <r>
      <t xml:space="preserve">Dobava in montaža objeke za kovinske cevi tehnološke opreme (Ø cevi se določi na gradbišču) za pritditev vodnika INOX Φ8 mm. Proizvajalec  </t>
    </r>
    <r>
      <rPr>
        <i/>
        <sz val="11"/>
        <rFont val="Arial"/>
        <family val="2"/>
        <charset val="238"/>
      </rPr>
      <t>HERMI</t>
    </r>
    <r>
      <rPr>
        <sz val="11"/>
        <rFont val="Arial"/>
        <family val="2"/>
      </rPr>
      <t xml:space="preserve"> ali enakovredno.</t>
    </r>
  </si>
  <si>
    <t>STRELOVODNA INŠTALACIJA OBJEKTA OZ. ZUNANJI SISTEM ZAŠČITE PRED DELOVANJEM STRELE in POVEZAVE NA OZEMLJILO SKUPAJ:</t>
  </si>
  <si>
    <t>STRELOVODNA INŠTALACIJA OBJEKTA OZ. ZUNANJI SISTEM ZAŠČITE PRED DELOVANJEM STRELE in POVEZAVE NA OZEMLJILO</t>
  </si>
  <si>
    <t>m3</t>
  </si>
  <si>
    <t>Fino planiranje dna gradbenega jarka po globinski zakoličbi s točnostjo ± 2 cm z obveznim komprimiranjem do zbitosti 97 % SPP.</t>
  </si>
  <si>
    <t>m2</t>
  </si>
  <si>
    <t>Dobava in ročna  izdelava in oblikovanje peščenega ležišča pod peto cevi debeline 10 cm, min 10 cm + 1/10 D ( D = notranji premer cevi).</t>
  </si>
  <si>
    <t>Dobava in ročni zasip cevi debeline 10 cm nad temenom cevi.</t>
  </si>
  <si>
    <t xml:space="preserve">Zasip gradbenega jarka z izkopanim materialom v več plasteh in komprimacijo  do optimalne meje zgostitve. Do višine 0,5 m nad temenom cevi uporabljamo še lahka komprimacijska sredstva. Nadalje pa komprimiramo s srednjimi in težkimi stroji za komprimacijo. Stopnja zbitosti materiala mora znašati 97% po Proctorjevem postopku. </t>
  </si>
  <si>
    <t>Geodetski posnetek trase kabelske kanalizacije z vsemi elementi trase in vris v kataster.</t>
  </si>
  <si>
    <t>ZUNANJA RAZSVETLJAVA ČISTILNE NAPRAVE</t>
  </si>
  <si>
    <t>Dobava in polaganje opozorilnega traku "POZOR NN 1kV KABEL". Položeno v zemljo.</t>
  </si>
  <si>
    <t>Zakoličba osi kabelske kanalizacije z lesenimi količki 4x4 cm in obveznim dvojnim zavarovanjem točk. Upoštevana je energetska in telekomunikacijska kabelska kanalizacija.</t>
  </si>
  <si>
    <t>Zakoličba skupnih lokacij kabelskih jaškov.</t>
  </si>
  <si>
    <t>Zakoličba lokacije križanj kabelske kanalizacije z ostalimi vodi na terenu.</t>
  </si>
  <si>
    <t>Postavitev prečnih profilov iz desk 2,5x20x350 cm na lesenih količkih 8x8x250 cm. Upoštevano: 7x  jašek 10x smeri.</t>
  </si>
  <si>
    <t xml:space="preserve">Strojni izkop gradbenega jarka v terenu III. ktg. z dodatkom ročnega izkopa v razmerju 90% : 10%. Globina izkopa elektro trase znaša do 0,80m. Stranice izkopa se izvedejo pod kotom 80º . Širina dna jarka znaša 0,40 m oz. 0,75 m. Odlaganje izkopane zemlje 1,0 m od roba jarka. </t>
  </si>
  <si>
    <t>Dobava in polaganje cevi Stigmaflex EL DN110 mm. V kompletu z spojnimi in distančniki in predžico.</t>
  </si>
  <si>
    <t>Dobava in polaganje INOX traku 30 x 3,5  mm. Položeno v zemljo.</t>
  </si>
  <si>
    <t>Dobava in montaža INOX križne sponke trak-trak.</t>
  </si>
  <si>
    <t>ENERGETSKA IN SIGNALNA OZ. TELEKOMUNIKACIJSKA KABELSKA KANALIZACIJA NA OBMOČJU ČN</t>
  </si>
  <si>
    <t>DIESEL ELEKTRIČNI AGREGAT (DEA)</t>
  </si>
  <si>
    <t>,</t>
  </si>
  <si>
    <t>ENERGETSKA IN SIGNALNA OZ. TELEKOMUNIKACIJSKA KABELSKA KANALIZACIJA NA OBMOČJU ČN SKUPAJ:</t>
  </si>
  <si>
    <t>DIESEL ELEKTRIČNI AGREGAT (DEA) SKUPAJ:</t>
  </si>
  <si>
    <t>ENERGETSKI RAZVOD IN ELEKTROENERGETSKO NAPAJANJE TEHNOLOŠKE OPREME</t>
  </si>
  <si>
    <t>Dolžni vseh izvodov preveri na gradbišču pred dobavo kablov!</t>
  </si>
  <si>
    <t>PRIKLOP IN DOBAVA TEHLOŠKE OPREME ČISTILNE NAPRAVE</t>
  </si>
  <si>
    <t>ENERGETSKI RAZVOD IN ELEKTROENERGETSKO NAPAJANJE TEHNOLOŠKE OPREME SKUPAJ:</t>
  </si>
  <si>
    <t xml:space="preserve"> -</t>
  </si>
  <si>
    <t>izbirno stikalo 1-2 z ključem  RMQ TITAN ali enakovredno</t>
  </si>
  <si>
    <t>Tipka trenuitna zelena z signalno lučko RMQ TITAN ali enakovredno</t>
  </si>
  <si>
    <t>Tipka trenutna rdeča RMQ TITAN ali enakovredno</t>
  </si>
  <si>
    <t xml:space="preserve">Kontaktni element za vgadnjo v ohišje -  mirovni kontakt. </t>
  </si>
  <si>
    <t xml:space="preserve">Kontaktni element za vgradnjo v ohišje - delovni kontakt. </t>
  </si>
  <si>
    <t>Led signalna lučka 24 V DC</t>
  </si>
  <si>
    <t xml:space="preserve">Priklop enegtskega in signalnega kabla na vtičnem gnezdu. </t>
  </si>
  <si>
    <t xml:space="preserve">Tipka gobasta,  zaskočna, rdeča RMQ TITAN </t>
  </si>
  <si>
    <t xml:space="preserve">Ohišje tipke za zasilni izklop, rumene barve v kompletu z uvodnico in pritrdilnim materialom. </t>
  </si>
  <si>
    <r>
      <t xml:space="preserve">Dobava, montaža in preikus delovanja zasilnega izklopa montiranega v obejktu strojne opreme.  Vsa  oprema proizvajalca </t>
    </r>
    <r>
      <rPr>
        <i/>
        <sz val="11"/>
        <rFont val="Arial"/>
        <family val="2"/>
        <charset val="238"/>
      </rPr>
      <t>MOELLER</t>
    </r>
    <r>
      <rPr>
        <sz val="11"/>
        <rFont val="Arial"/>
        <family val="2"/>
        <charset val="238"/>
      </rPr>
      <t xml:space="preserve"> ali enakovredno</t>
    </r>
  </si>
  <si>
    <t>PRIKLOP IN DOBAVA TEHLOŠKE OPREME ČISTILNE NAPRAVE SKUPAJ:</t>
  </si>
  <si>
    <t>SPLOŠNE ELEKTRIČNE INŠTALACIJE V OBJEKTU STROJNE OPREME</t>
  </si>
  <si>
    <t>Dobava in montaža zaščitne PN cevi  Φ 16 mm, v kompletu s patentnimi skobami, sidrni in vijačnim priborom.</t>
  </si>
  <si>
    <t>Dobava in montaža zaščitne PN cevi  Φ 13,5 mm, v kompletu s patentnimi skobami, sidrni in vijačnim priborom.</t>
  </si>
  <si>
    <t>Dobava in montaža zaščitne PN cevi  Φ 11 mm, v kompletu s patentnimi skobami, sidrni in vijačnim priborom.</t>
  </si>
  <si>
    <t>Dobava in montaža zaščitne PN cevi  Φ 23 mm, v kompletu s patentnimi skobami, sidrni in vijačnim priborom.</t>
  </si>
  <si>
    <t xml:space="preserve">Dobava, montaža, priklop, preizkus, zagon induktivnega stikala 24 V DC, dvožična variata, komplet z nosilcem, komplet z pritrdilnim materialom (montaža pod pokrovm jaška. </t>
  </si>
  <si>
    <t>○</t>
  </si>
  <si>
    <t>Dobava, montaža, vezava in preiz. sobnega termostata za prezračevanje.</t>
  </si>
  <si>
    <t>vtičnica 400V / 32A / 5p. / 6h</t>
  </si>
  <si>
    <t>vtičnica 400V / 16A / 5p. / 6h</t>
  </si>
  <si>
    <t>vtičnica 220V / 16A</t>
  </si>
  <si>
    <t>vtičnica 24V / 10A</t>
  </si>
  <si>
    <t>Priklop kablov splošne eletrične opreme nad 3 kW v električnem razdelilniku črpališča.</t>
  </si>
  <si>
    <t xml:space="preserve">Dobava in polaganje kablov za splošne el inštalacije. Kabli so položeni v PN zaščtinih ceveh oz. na kabelski polici. </t>
  </si>
  <si>
    <t>kabel OLFLEX CLASSIC 110 3G1,5 mm2 ali enakovredno</t>
  </si>
  <si>
    <t>Drobni in vezni material (ne več kot 5% od vseh del za splošne el. inštalacije na objektu strojne opreme)</t>
  </si>
  <si>
    <t>Nadometna doza dimenzij 80 x 80 mm v komletu z uvodnicami, sponkami  in pritrdilnim materilom.</t>
  </si>
  <si>
    <t xml:space="preserve">kos </t>
  </si>
  <si>
    <t>SPLOŠNE ELEKTRIČNE INŠTALACIJE V OBJEKTU STROJNE OPREME SKUPAJ:</t>
  </si>
  <si>
    <t>ELEKTRIČNI RAZDELILNIKI</t>
  </si>
  <si>
    <t>opremljen z sledečo opremo:</t>
  </si>
  <si>
    <t>Zaščitno tokovno stikalo na direfenčni tok 40/0,03A 4p občutljivo na pulzirajoče tokove (klasa A).</t>
  </si>
  <si>
    <t>Voltmetersko preklopno stikalo</t>
  </si>
  <si>
    <t>Voltmeter za merilno območje 0 - 500 V za vgradnjo na letev.</t>
  </si>
  <si>
    <r>
      <t>Prenapetostna zaščita RAZREDA II za TN-S sistem, komplet.</t>
    </r>
    <r>
      <rPr>
        <i/>
        <sz val="10"/>
        <rFont val="Arial"/>
        <family val="2"/>
        <charset val="238"/>
      </rPr>
      <t/>
    </r>
  </si>
  <si>
    <r>
      <t xml:space="preserve">Grelec 250W, montaža na letev. </t>
    </r>
    <r>
      <rPr>
        <i/>
        <sz val="10"/>
        <rFont val="Arial"/>
        <family val="2"/>
        <charset val="238"/>
      </rPr>
      <t/>
    </r>
  </si>
  <si>
    <r>
      <t xml:space="preserve">Termostat za ogrevanje, montaža na letev. </t>
    </r>
    <r>
      <rPr>
        <i/>
        <sz val="10"/>
        <rFont val="Arial"/>
        <family val="2"/>
        <charset val="238"/>
      </rPr>
      <t/>
    </r>
  </si>
  <si>
    <r>
      <t xml:space="preserve">Končno stikalo za vrata v razdelilniku 1x delovni kontakt, 1 x mirovni kontakt. </t>
    </r>
    <r>
      <rPr>
        <i/>
        <sz val="10"/>
        <rFont val="Arial"/>
        <family val="2"/>
        <charset val="238"/>
      </rPr>
      <t/>
    </r>
  </si>
  <si>
    <r>
      <t xml:space="preserve">Servisna luč v razdelilniku z vtičnico. </t>
    </r>
    <r>
      <rPr>
        <i/>
        <sz val="10"/>
        <rFont val="Arial"/>
        <family val="2"/>
        <charset val="238"/>
      </rPr>
      <t/>
    </r>
  </si>
  <si>
    <t xml:space="preserve">Termostat za hlajenje z enim zapiralnim kontaktom, montaža na letev. </t>
  </si>
  <si>
    <t>Izhodni filter dimenzije 202 x 202 mm   v stopnji mehanske zaščite IP54. SCHRACK ali enakovredno</t>
  </si>
  <si>
    <t>Merilni pretvornik DC napatost 0 - 24 V / tok 4-20mA.</t>
  </si>
  <si>
    <r>
      <t xml:space="preserve">Avtomatski inštalacijski odklopnik 32A AC; karakteristike C, 3-polni, 10kA. </t>
    </r>
    <r>
      <rPr>
        <i/>
        <sz val="10"/>
        <rFont val="Arial"/>
        <family val="2"/>
        <charset val="238"/>
      </rPr>
      <t/>
    </r>
  </si>
  <si>
    <r>
      <t xml:space="preserve">Avtomatski inštalacijski odklopnik 16A AC; karakteristike C, 3-polni, 10kA. </t>
    </r>
    <r>
      <rPr>
        <i/>
        <sz val="10"/>
        <rFont val="Arial"/>
        <family val="2"/>
        <charset val="238"/>
      </rPr>
      <t/>
    </r>
  </si>
  <si>
    <t>Avtomatski inštalacijski odklopnik 16A AC; karakteristike C, 1-polni,  10kA. .</t>
  </si>
  <si>
    <t xml:space="preserve">Avtomatski inštalacijski odklopnik 16A AC; karakteristike C, 1-polni,  10kA.  Z prigrajenim pomožnim kontaktom. </t>
  </si>
  <si>
    <r>
      <t xml:space="preserve">Avtomatski inštalacijski odklopnik 10A AC; karakteristike B, 1-polni,  10kA. . </t>
    </r>
    <r>
      <rPr>
        <i/>
        <sz val="10"/>
        <rFont val="Arial"/>
        <family val="2"/>
        <charset val="238"/>
      </rPr>
      <t/>
    </r>
  </si>
  <si>
    <t xml:space="preserve">Avtomatski inštalacijski odklopnik 10A AC; karakteristike C, 1-polni,  10kA.  Z prigrajenim pomožnim kontaktom. </t>
  </si>
  <si>
    <t>Avtomatski inštalacijski odklopnik 6A AC; karakteristike C, 2-polni,  10kA. .</t>
  </si>
  <si>
    <t xml:space="preserve">Avtomatski inštalacijski odklopnik 6A AC; karakteristike B, 2-polni,  10kA. </t>
  </si>
  <si>
    <t xml:space="preserve">Avtomatski inštalacijski odklopnik 4A AC; karakteristike C, 1-polni,  10kA.  Z prigrajenim pomožnim kontaktom. </t>
  </si>
  <si>
    <t xml:space="preserve">Avtomatski inštalacijski odklopnik 4A AC; karakteristike B, 1-polni,  10kA. </t>
  </si>
  <si>
    <t>Avtomatski inštalacijski odklopnik 2A AC; karakteristike B, 1-polni,  10kA. .</t>
  </si>
  <si>
    <r>
      <t xml:space="preserve">Avtomatski inštalacijski odklopnik 2A AC; karakteristike C, 1-polni,  10kA. Z prigrajenim pomožnim kontaktom. </t>
    </r>
    <r>
      <rPr>
        <i/>
        <sz val="10"/>
        <rFont val="Arial"/>
        <family val="2"/>
        <charset val="238"/>
      </rPr>
      <t/>
    </r>
  </si>
  <si>
    <t>Avtomatski inštalacijski odklopnik 4A DC; karakteristike B, 2-polni.</t>
  </si>
  <si>
    <t>Stikalo 2-polno / 10A / položaj 1 - 0 - 2; za montažo na letev.na vrata el. razdelilnika.</t>
  </si>
  <si>
    <r>
      <t xml:space="preserve">Stikalo 1-polno / 10A / položaj 0 - 1; na vrata el. razdelilnika. </t>
    </r>
    <r>
      <rPr>
        <i/>
        <sz val="10"/>
        <rFont val="Arial"/>
        <family val="2"/>
        <charset val="238"/>
      </rPr>
      <t/>
    </r>
  </si>
  <si>
    <t>Rele 24V DC, s tremi preklopnimi kontakti 10A, v komletu z  signalno dioda zelene barve in podnožjem.</t>
  </si>
  <si>
    <t xml:space="preserve">Fazno nadzorni rele 3x230/400 V AC. </t>
  </si>
  <si>
    <t>Rele 230V AC, s tremi preklopnimi kontakti 10A, v komletu z  signalno dioda zelene barve in podnožjem.</t>
  </si>
  <si>
    <t xml:space="preserve"> ▫  funkcijo AAC - adaptivni nadzor pospeševanja in                                  zaviranja,                     </t>
  </si>
  <si>
    <t xml:space="preserve"> ▫  uro realnega časa                           </t>
  </si>
  <si>
    <t xml:space="preserve"> ▫  quick start funkcija                      </t>
  </si>
  <si>
    <t xml:space="preserve"> ▫  vgrajen bypass kontaktor              </t>
  </si>
  <si>
    <t xml:space="preserve"> ▫  komunikacijski vmes za komunikacijo z uporabnikom                   </t>
  </si>
  <si>
    <t xml:space="preserve"> ▫  3 programabilni relejski izhod in analogni izhod 4-20 mA                  </t>
  </si>
  <si>
    <t xml:space="preserve"> ▫  vgrajeno komunikacijo ModBUS RTU RS-485          </t>
  </si>
  <si>
    <t xml:space="preserve">Analizator omrežja 3x 230/400 V AC in tokovnim območjem 0-5A AC z naslednjimi karakteristikami:      </t>
  </si>
  <si>
    <t xml:space="preserve">4 - KVADRANTNA MERITEV:                                       </t>
  </si>
  <si>
    <t xml:space="preserve"> ▫  napetost, medfazna napetost                                   </t>
  </si>
  <si>
    <t xml:space="preserve"> ▫  fazni tok                               </t>
  </si>
  <si>
    <t xml:space="preserve"> ▫  tok v nevtralnem vodniku                        </t>
  </si>
  <si>
    <t xml:space="preserve"> ▫  frekvenca                               </t>
  </si>
  <si>
    <t xml:space="preserve"> ▫  faktor moči                                 </t>
  </si>
  <si>
    <t xml:space="preserve"> ▫  delova, jalova in navidezna energija                  </t>
  </si>
  <si>
    <t xml:space="preserve"> ▫  delovna moč na fazo                  </t>
  </si>
  <si>
    <t xml:space="preserve"> ▫  srednja vrednost moči in maksimalna srednja           vrednost moči                    </t>
  </si>
  <si>
    <t xml:space="preserve"> ▫  vsebnost harmoniko za vsako napetost                    </t>
  </si>
  <si>
    <t xml:space="preserve"> ▫  vsebnost harmonikov za vsak tok                       </t>
  </si>
  <si>
    <t xml:space="preserve">2 - KVDARANTNA MERITEV:                           </t>
  </si>
  <si>
    <t xml:space="preserve"> ▫  delovna energija                  </t>
  </si>
  <si>
    <t xml:space="preserve"> ▫  jalova energija</t>
  </si>
  <si>
    <t xml:space="preserve">IZHOD:       </t>
  </si>
  <si>
    <t xml:space="preserve"> ▫  komunikacija ModBUS RTU - RS485</t>
  </si>
  <si>
    <t>Merilni pretvornik oz. galvanska ločitev vhodni signal 4 - 20 mA, izhodni signal 4 - 20 mA.</t>
  </si>
  <si>
    <t>Drobni in vezni material, opozorilni napisi, oznake, plastični kanali, povezovalne žice, sponke, uvodnice, itd.</t>
  </si>
  <si>
    <t>kabel OLFLEX UNITRONIC LiYCY  3x1 mm2 ali enakovredno</t>
  </si>
  <si>
    <r>
      <t>Ventilator za hlajenje električnega razdelilnika 19 W / 812 m</t>
    </r>
    <r>
      <rPr>
        <vertAlign val="superscript"/>
        <sz val="11"/>
        <color indexed="8"/>
        <rFont val="Arial"/>
        <family val="2"/>
        <charset val="238"/>
      </rPr>
      <t>3</t>
    </r>
    <r>
      <rPr>
        <sz val="11"/>
        <color indexed="8"/>
        <rFont val="Arial"/>
        <family val="2"/>
        <charset val="238"/>
      </rPr>
      <t xml:space="preserve">/h, 230 V, 50 Hz, v kompletu z filtrom dimenzije 202 x 202 mm v stopnji mehanske zaščite IP54. </t>
    </r>
  </si>
  <si>
    <r>
      <t xml:space="preserve">Avtomatski inštalacijski odklopnik 4A AC; karakteristike B, 3-polni, </t>
    </r>
    <r>
      <rPr>
        <i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10kA. </t>
    </r>
  </si>
  <si>
    <r>
      <t>Zaščitni element  za prenapetostno zaščito merilne zanke 4- 20 mA</t>
    </r>
    <r>
      <rPr>
        <i/>
        <sz val="11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komplet</t>
    </r>
  </si>
  <si>
    <t>Dobava in montaža cevnih objemk s priključno sponko.</t>
  </si>
  <si>
    <t xml:space="preserve">Naprava za avtomatski ponovni vklop zaščitenega stikala na diferenčni tok; 230 V AC. </t>
  </si>
  <si>
    <t>Tipka, zelena, trenutni kontakt, v komletu z 2x delovni kontakt za montažo na vrata el. razdelilnika. Komplet.</t>
  </si>
  <si>
    <t>Tipka, rdeča, trenutni kontakt  v komletu z 2x mirovnii kontakt za montažo na vrata el. razdelilnika. Komplet.</t>
  </si>
  <si>
    <t>Avtomatski inštalacijski odklopnik 16A AC; karakteristike C, 3-polni, 10kA. Z prigrajenim signalnim kontaktom</t>
  </si>
  <si>
    <t>Zaščitno motorsko stikalo 0,63 - 1,00 A, 3-polno v kompletu z prigrajeni pomožnimi kontakti 1 delovni kontakt in 1 mirovno kontakt.</t>
  </si>
  <si>
    <t>Foto rele za vklop zunanje razsvetljeve v kompletu z fotocelico za zunanjo montažo.</t>
  </si>
  <si>
    <t>Vezava zaščitenga releja črpalke, katere se dobavi skupaj z črpalko oz. z pogonom</t>
  </si>
  <si>
    <t xml:space="preserve">kpl </t>
  </si>
  <si>
    <t xml:space="preserve">Nastavitve sistema, šolanje uporabnika sistema, izdaja navodil o uporabi in vzdrževanju v slovenskem jeziku, garancijske izjave. </t>
  </si>
  <si>
    <t>KPL</t>
  </si>
  <si>
    <t>Tipski električni razdelilnik za vtična gnezda</t>
  </si>
  <si>
    <t>Avtomatski inštalacijski odklopnik 4A AC; karakteristike B, 1-polni,  10kA. .</t>
  </si>
  <si>
    <t>GIP omarica</t>
  </si>
  <si>
    <t xml:space="preserve">Dimenzij (v x š x g) 400 x 600 x 210 mm za montažo na steno  z enojnimi vrati v kompletu z montažno ploščo,  stopnja zaščite minimalno IP 54 IK10. Narejen iz jeklene pločevine debeline 2 mm in ustrezno antikorozijdsko zaščiten. Barva RAL 7032. Montažna plošča narejena iz pocinkane jeklene pločevine debeline 2.5 mm.  </t>
  </si>
  <si>
    <r>
      <t>Dobava,zbiralke za  izenačenje potencialov, v kompletu z priključkom za 2x valjenec INOX 30 x 3,5 mm in priključki za vodnike naslednjih presekov: 3x 95 mm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,3x 25 mm</t>
    </r>
    <r>
      <rPr>
        <vertAlign val="superscript"/>
        <sz val="11"/>
        <color indexed="8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, 5x 16 mm</t>
    </r>
    <r>
      <rPr>
        <vertAlign val="superscript"/>
        <sz val="11"/>
        <color indexed="8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in 20x 6 mm</t>
    </r>
    <r>
      <rPr>
        <vertAlign val="superscript"/>
        <sz val="11"/>
        <color indexed="8"/>
        <rFont val="Arial"/>
        <family val="2"/>
        <charset val="238"/>
      </rPr>
      <t>2.</t>
    </r>
  </si>
  <si>
    <t>ELEKTRIČNI RAZDELILNIKI SKUPAJ:</t>
  </si>
  <si>
    <t>KRMILNIK IN TELEMETRIJA NA OBJEKTU</t>
  </si>
  <si>
    <t>KRMILNIK IN TELEMETRIJA NA OBJEKTU SKUPAJ:</t>
  </si>
  <si>
    <t>Izvedba instalacijskih meritev električne instalacije in strelovodne naprave ter izdaja merilnih protokolov.</t>
  </si>
  <si>
    <t>Izdelava projektne dokumentacije - projekt izvedenega stanja (PID).</t>
  </si>
  <si>
    <t>Izdelava tehnične dokumentacije - navodila za obratovanje in vzdrževanje</t>
  </si>
  <si>
    <t>Projektantski nadzor v času   gradnje el.  instalacij na objektu.</t>
  </si>
  <si>
    <t>Spuščanje v pogon in nastavitve parametrov.</t>
  </si>
  <si>
    <t>Sodelovanje z ostalimi izvajalci na objektu.</t>
  </si>
  <si>
    <t>Šolanje uporabnika.</t>
  </si>
  <si>
    <t>OSTALI STROŠKI</t>
  </si>
  <si>
    <t>OSTALI STROŠKI SKUPAJ:</t>
  </si>
  <si>
    <t>REKAPITULACIJA:</t>
  </si>
  <si>
    <t>ELETRIČNE INŠTALACIJE IN EL. OPREMA SKUPAJ:</t>
  </si>
  <si>
    <t>ELETRIČNE INŠTALACIJE IN EL. OPREMA SKUPAJ Z DDV-jem:</t>
  </si>
  <si>
    <t>Sestavil:</t>
  </si>
  <si>
    <t>Andrej JELEN, dipl. inž. el.</t>
  </si>
  <si>
    <t>NEPREDVIDENA DELA</t>
  </si>
  <si>
    <t>NEPREVIDENA DELA SKUPAJ:</t>
  </si>
  <si>
    <r>
      <t xml:space="preserve">Lovilni in odvodni sistem se izvede z INOX žico </t>
    </r>
    <r>
      <rPr>
        <sz val="11"/>
        <rFont val="Arial"/>
        <family val="2"/>
        <charset val="238"/>
      </rPr>
      <t xml:space="preserve">Φ8 mm. </t>
    </r>
  </si>
  <si>
    <t xml:space="preserve">Dobava in polaganje povezave med ozemljilom in ograjo čistilne naprave izvedene z INOX trakom  30 x 3,5 mm v dolžnini l=1,5 m  </t>
  </si>
  <si>
    <t>Dobava, montaža in priklop, preizkus, zagon razdelilne omara RP-AGREGAT, dimenzij  (v x š x g) 500 x 500 x 320 mm z enojnimi vrati in z zaprtim dnom. Stopnja mehanske žaščite IP65.  Narejen iz vroče stisnjenega poliestra, ojačanega s steklenimi vlakni.  Barva siva RAL 7032. 
Tip: tovarniški izdelek SCHNEIDER ELECTRIC ali enakovredno.</t>
  </si>
  <si>
    <t>Opremljen z električno opremo:</t>
  </si>
  <si>
    <t xml:space="preserve">Montažna plošča za električni razdelilnik dimenzij (v x š x g) 500 x 500 x 320 mm z enojnimi vrati  Montažna plošča narejena iz pocinkane jekklene pločevine.Tovarniški izdelek SCHNEIDER ELECTRIC  ali enakovredno.  </t>
  </si>
  <si>
    <t>Vtikač 400V / 63A / 5p / 6h ;  za motažo na montažno ploščo razdelilnika, komplet z pritrdilnimi vijaki</t>
  </si>
  <si>
    <t>Ključavnica za zaklepanje el. razdelilnika od upravljavca objekta, komplet</t>
  </si>
  <si>
    <t>Uvodnica Pg 32mm, komplet</t>
  </si>
  <si>
    <t>Drobni in vezni material, opozorilni napisi, oznake.</t>
  </si>
  <si>
    <t>Nadometna doza dimenzij 150 x 100 mm v komletu z uvodnicami, sponkami  in pritrdilnim materilom.</t>
  </si>
  <si>
    <t>Priklop in preizkus delovanja ventilatorja v elektro prostoru.</t>
  </si>
  <si>
    <t>Priklop in preizkus delovanja ventilatorja v prostoru grabelj.</t>
  </si>
  <si>
    <t>Priklop kablov splošne eletrične opreme do 3 kW in merilne opreme v električnem razdelilniku R-ČN.</t>
  </si>
  <si>
    <t>vodnika P/F 6 mm2.</t>
  </si>
  <si>
    <t>vodnika P/F 16 mm2.</t>
  </si>
  <si>
    <t>vodnika P/F 25 mm2.</t>
  </si>
  <si>
    <t>Signalna svetilka zelena z LED svetlobnim 230 V AC virom. Montaža svetilke na vrata el. razdelilnika. Komplet.</t>
  </si>
  <si>
    <t>Signalna svetilka bela z LED svetlobnim 230 V AC virom. Montaža svetilke na vrata el. razdelilnika. Komplet.</t>
  </si>
  <si>
    <t>Signalna svetilka zelena z LED svetlobnim 24 V DC virom. Montaža svetilke na vrata el. razdelilnika. Komplet.</t>
  </si>
  <si>
    <t>Signalna svetilka bela z LED svetlobnim 24 V AC virom. Montaža svetilke na vrata el. razdelilnika. Komplet.</t>
  </si>
  <si>
    <t>Signalna svetilka rdeča z LED svetlobnim 24 V AC virom. Montaža svetilke na vrata el. razdelilnika. Komplet.</t>
  </si>
  <si>
    <t>Tipka za izklop v sili "goba"  v komletu z 2x mirovnii kontakt za montažo na vrata el. razdelilnika. Komplet.</t>
  </si>
  <si>
    <t>Tokovni transformator 50/5 A  za okrogli vodnik, v kompletu z montažnim priborom za DIN letev</t>
  </si>
  <si>
    <r>
      <t>Zaščitni element  za prenapetostno zaščito za digitalne signale 24 V DC</t>
    </r>
    <r>
      <rPr>
        <i/>
        <sz val="11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komplet</t>
    </r>
  </si>
  <si>
    <t xml:space="preserve">Močnostni kontaktor 4kW / 400V  AC3. Napetost tuljave 24V DC. V kompletu z pomožnimi kontakti. 3 delovni kontakt in 1x mirovni kontakt. </t>
  </si>
  <si>
    <t>Vezava krmilnika proizvajalca, - modularna izvedba  (po popisu)</t>
  </si>
  <si>
    <t>Dopolnitev  programske opreme v nadzornem centru pri nosilcu koncesije za vzdrževanje sistema v naslednjem obsegu</t>
  </si>
  <si>
    <t>Skupni stroški</t>
  </si>
  <si>
    <t xml:space="preserve"> OBRAČUN 22% DDV-ja:</t>
  </si>
  <si>
    <t>Dobava in polaganje povezave med ozemljilom in glavno omarico za izzenačitev potenciala (GIP) izvedena z INOX trakom  30 x 3,5 mm v dolžnini l = 5 m  Položeno deloma v zemlji na globni 0.8 m in deloma v betonski plošči. V betonski plošči je trak položen v negorljivi zaščitni cevi.</t>
  </si>
  <si>
    <r>
      <t xml:space="preserve">Dobava in montaža lovilnega sistema na objektu izvedenega z INOX vodnikom </t>
    </r>
    <r>
      <rPr>
        <sz val="11"/>
        <rFont val="Arial"/>
        <family val="2"/>
        <charset val="238"/>
      </rPr>
      <t>Φ</t>
    </r>
    <r>
      <rPr>
        <sz val="11"/>
        <rFont val="Arial"/>
        <family val="2"/>
      </rPr>
      <t>8 mm položenega po vencu objekta na nosilce primerne za montažo na kovinsko oborobo oz. streho. Višina objekta je h = 3 m.</t>
    </r>
  </si>
  <si>
    <t>Dobava in polaganje cevi Stigmaflex EL DN40 mm. V kompletu z spojnimi in distančniki in predžico.</t>
  </si>
  <si>
    <t>Strojni izkop jame v terenu III. - IV ktg., za podstavek PMO, obbetoniranje postavka z vstavitvijo treh PVC cevi fi 80 mm, zasip jame, planiranj in odvoz odvečnega materiala na urejeno deponijo.</t>
  </si>
  <si>
    <r>
      <t xml:space="preserve">Stikalni blok dimenzij  (v x š x g) 500 x 500 x 320 mm z enojnimi vrati in z odprtim dnom ter zračno režo pod streho in na dnu omare . Stopnja mehanske žaščite IP54.  Narejen iz vroče stisnjenega poliestra, ojačanega s steklenimi vlakni. 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Barva siva RAL 7032.Tovarniški izdelek  </t>
    </r>
    <r>
      <rPr>
        <i/>
        <sz val="11"/>
        <rFont val="Arial"/>
        <family val="2"/>
        <charset val="238"/>
      </rPr>
      <t>SCHRACK</t>
    </r>
    <r>
      <rPr>
        <sz val="11"/>
        <rFont val="Arial"/>
        <family val="2"/>
        <charset val="238"/>
      </rPr>
      <t xml:space="preserve">  ali enakovredno.  </t>
    </r>
  </si>
  <si>
    <r>
      <t xml:space="preserve">Streha za omaro dimenzij (v x š x g) 500 x 500 x 320 mm. Narejena iz vroče stisnjenega poliestra, ojačanega s steklenimi vlakni. Barva siva RAL 7032. Tovarniški izdelek. </t>
    </r>
    <r>
      <rPr>
        <i/>
        <sz val="11"/>
        <rFont val="Arial"/>
        <family val="2"/>
        <charset val="238"/>
      </rPr>
      <t>SCHRACK</t>
    </r>
    <r>
      <rPr>
        <sz val="11"/>
        <rFont val="Arial"/>
        <family val="2"/>
        <charset val="238"/>
      </rPr>
      <t xml:space="preserve">  ali enakovredno.</t>
    </r>
  </si>
  <si>
    <t>Podstavek za omaro dimenzij (v x š x g) 500 x 500 x 320 mm  Narejen iz vroče stisnjenega poliestra, ojačanega s steklenimi vlakni. Višina podstavka 900 mm, primeren za vgradnjo v betonski temelj. Barva siva RAL 7032. Tovarniški izdelek. SCHRACK  ali enakovredno.</t>
  </si>
  <si>
    <r>
      <t xml:space="preserve">Montažna plošča za omaro dimenzij (v x š x g) 500 x 500 x 320 mm z enojnimi vrati  Montažna plošča narejena iz bakelita.Tovarniški izdelek. </t>
    </r>
    <r>
      <rPr>
        <i/>
        <sz val="11"/>
        <rFont val="Arial"/>
        <family val="2"/>
        <charset val="238"/>
      </rPr>
      <t>SCHRACK</t>
    </r>
    <r>
      <rPr>
        <sz val="11"/>
        <rFont val="Arial"/>
        <family val="2"/>
        <charset val="238"/>
      </rPr>
      <t xml:space="preserve">  ali enakovredno.  </t>
    </r>
  </si>
  <si>
    <t>V načrtu je predvidena zunanja priključnica za priklop mobilnega diesel agregata! Montirana bo na fasadi montažnega objekta!</t>
  </si>
  <si>
    <t>Dobava in polaganje kabla OLFLEX CLASSIC 100 7X1,5 mm2 ali enakovredno za krmiljenje vtičnega gnezda montiranega zunaj na kontejnerju. Položen deloma na kabelski polici in deloma nadometno v zaščitni cevi. Označen z oznakami iz shem. Dolžina izvoda je 8m.</t>
  </si>
  <si>
    <t xml:space="preserve"> - povezavo z krmilnkom preko komunikacijske povezave   ModBUS  RTU - RS 485.</t>
  </si>
  <si>
    <t>Dobava in montaža INOX kabelske police PK 200/50/2 v kompletu (police, pokrov, sojnice, spojni vijačni pribor, stenske konzole, siderni in vijačni pribor).</t>
  </si>
  <si>
    <t>Dobava in montaža INOX kabelske police PK 100/50/2 v kompletu (police, pokrov, sojnice, spojni vijačni pribor, stenske konzole, siderni in vijačni pribor).</t>
  </si>
  <si>
    <t>Dobava in montažata in preizkus nadgradnih (n/o) svetil, stopnja zaščite IP 65:</t>
  </si>
  <si>
    <t>Svetilo iz ojačanega poliestra, kapa iz strukturiranega polimetilmetakrilata, fluo svetilne cevi T5, 2 x 35 W z elektronske predstikalno napravo in z vgrajenim modulom za zasilno razsvetljavo z lastnim akomulatorjem avtonomije 1h. Tovarniški izdelek INTRA LIGHTING ali enakovredno.</t>
  </si>
  <si>
    <t xml:space="preserve">Namensko svetilo zasilne razsvetljave 8 W, v lokalno pripravnem stiku, avtonomije 1 uro z ustreznim piktogramom. </t>
  </si>
  <si>
    <t>Dobava in montaža IR senzorja v izvedbi IP65.</t>
  </si>
  <si>
    <t xml:space="preserve">Nadgradna stenksega  svetilka v stopnji mehanske zaščite  IP 67 z LED svetlobnim virom. </t>
  </si>
  <si>
    <t>Dobava in montaža, vezava in preizkus stikalnega materiala  in vtičnic za n/o montažo v kompletu z pritrdilnim materialom.</t>
  </si>
  <si>
    <t>enpolno stikalo</t>
  </si>
  <si>
    <t>kabel OLFLEX CLASSIC 110 3G2,5 mm2 ali enakovredno</t>
  </si>
  <si>
    <t>kabel OLFLEX CLASSIC 110 4G1,5 mm2 ali enakovredno</t>
  </si>
  <si>
    <t>Glavno stikalo za izklop v sili 3 - polno / položaj 0 - 1 / 40A  s prigrajenim pomožnim kontaktom za montažo na montažno ploščo Ročica stikala rdeče barve, ploščica stikal rumene barve na vrata eletričnega razdelilnika. V kompletu z ročico in  podaljškom. Ročica montirana na vratih el. rarzdelilnika</t>
  </si>
  <si>
    <t>Preklopno stikalo za preklop napajanja mreža - agregat 4-polno / položaj 1 - 0 - 2 / 40A s prigrajenim pomožnim kontaktom za montažo na letev. Ročica stikala črne barve, ploščica stikala  bele barve.  V kompletu z ročico in  podaljškom. Ročica montirana na vratih el. rarzdelilnika</t>
  </si>
  <si>
    <t>Zaščitno motorsko stikalo 6,30 - 10,00 A, 3-polno v kompletu z prigrajeni pomožnimi kontakti 1 delovni kontakt in 1 mirovno kontakt.</t>
  </si>
  <si>
    <t>Zaščitno motorsko stikalo 1,60 A - 2,50 A, 3-polno v kompletu z prigrajeni pomožnimi kontakti 1 delovni kontakt in 1 mirovno kontakt.</t>
  </si>
  <si>
    <t>ELEKTRIČNI RAZDELILNIK RG-ČN</t>
  </si>
  <si>
    <t>Dobava in postavitev el. razdelilka zajeta v poglevju kabelska kanalizacija!! V ta el. razdelilnik so vgrajene samo prehodne sponke!</t>
  </si>
  <si>
    <t>VTIČNO GNEZDO</t>
  </si>
  <si>
    <t>Vsa telemetrijska oprema mora biti kompatibilna z opremo katero že uporablja bodobči upravljalec ČN!</t>
  </si>
  <si>
    <r>
      <t>Prenapetostna zaščita RAZREDA I+II za TN-S sistem, komplet.</t>
    </r>
    <r>
      <rPr>
        <i/>
        <sz val="10"/>
        <rFont val="Arial"/>
        <family val="2"/>
        <charset val="238"/>
      </rPr>
      <t/>
    </r>
  </si>
  <si>
    <t xml:space="preserve">Močnostni kontaktor 7,5kW / 400V  AC3. Napetost tuljave 24V DC. V kompletu z pomožnimi kontakti. 3 delovni kontakt. </t>
  </si>
  <si>
    <t>Dobava in polaganje energetskega kabla OLFLEX CLASSIC 100 5G6 mm2 ali enakovredno za elektroenergetsko napajnje vtičnega gnezda montiranega zunaj na kontejnerju. Položen deloma na kabelski polici in deloma nadometno v zaščitni cevi. Označen z oznakami iz shem. Dolžina izvoda je 8m.</t>
  </si>
  <si>
    <t>Varovalčni ločilnik TYTAN II, 3 polne izvedbe , za montažo na montažno ploščo kompetu za varovalkami 16 A.</t>
  </si>
  <si>
    <t>Nosilec za akomulator</t>
  </si>
  <si>
    <t>Akumulator, 12 VDC, 80 Ah, ohišje nepropustno za izlitje elektrolita, komplet z originalnimi priključnimi sponkami, komplet</t>
  </si>
  <si>
    <t xml:space="preserve"> - impulz proporcionalen komulativi pretoka</t>
  </si>
  <si>
    <t xml:space="preserve"> - napajanje 24V DC</t>
  </si>
  <si>
    <t>Svetilo iz ojačanega poliestra, kapa iz strukturiranega polimetilmetakrilata, fluo svetilne cevi T5, 1 x 35 W z elektronsko predstikalno napravo. Tovarniški izdelek INTRA LIGHTING ali enakovredno.</t>
  </si>
  <si>
    <r>
      <t xml:space="preserve">Električni razdelilnik R-ČN dimenzij (v x š x g) 2000 x 1200 x 300 mm sestavljen iz  enega polja  z dvojnimi vrati v kompletu z montažno ploščo,  stopnja zaščite minimalno IP 54 IK10. Narejen iz INOX pločevine debeline 2 mm. Montažna plošča narejena iz pocinkane jeklene pločevine debeline 2.5 mm.  Razdelilnik je montioran na podstavku višine 200 mm, kateri je priterjen na betonski ploščo. </t>
    </r>
    <r>
      <rPr>
        <b/>
        <sz val="11"/>
        <rFont val="Arial"/>
        <family val="2"/>
        <charset val="238"/>
      </rPr>
      <t>Električni razdelilnik se dobavi v kompletu!!</t>
    </r>
  </si>
  <si>
    <t>Napajalnik 230V AC / 24V DC; 10A. V kompletu z preklopnim vezjem za primer izpada napajalne napetosti in vezjem za poljenje akumulatorja. Napajalnik mora imeti prigrajene signalne kontakte za signalizacijo delovanja, napaka in stanja akumulatorjev!</t>
  </si>
  <si>
    <t>4.4.1.12.1</t>
  </si>
  <si>
    <t>4.4.1.12</t>
  </si>
  <si>
    <t>4.4.1.11</t>
  </si>
  <si>
    <t>4.4.1.11.1</t>
  </si>
  <si>
    <t>4.4.1.11.2</t>
  </si>
  <si>
    <t>4.4.1.11.3</t>
  </si>
  <si>
    <t>4.4.1.11.4</t>
  </si>
  <si>
    <t>4.4.1.11.5</t>
  </si>
  <si>
    <t>4.4.1.11.6</t>
  </si>
  <si>
    <t>4.4.1.11.7</t>
  </si>
  <si>
    <t>4.4.1.10</t>
  </si>
  <si>
    <t>4.4.1.10.1</t>
  </si>
  <si>
    <t>4.4.1.10.3</t>
  </si>
  <si>
    <t>4.4.1.10.2</t>
  </si>
  <si>
    <t>4.4.1.9.4</t>
  </si>
  <si>
    <t>4.4.1.9.3</t>
  </si>
  <si>
    <t>4.4.1.9.2</t>
  </si>
  <si>
    <t>4.4.1.9.1</t>
  </si>
  <si>
    <t>4.4.1.9</t>
  </si>
  <si>
    <t>4.4.1.8.18</t>
  </si>
  <si>
    <t>4.4.1.8.17</t>
  </si>
  <si>
    <t>4.4.1.8.16</t>
  </si>
  <si>
    <t>4.4.1.8.15</t>
  </si>
  <si>
    <t>4.4.1.8.14</t>
  </si>
  <si>
    <t>4.4.1.8.13</t>
  </si>
  <si>
    <t>4.4.1.8.12</t>
  </si>
  <si>
    <t>4.4.1.8.11</t>
  </si>
  <si>
    <t>4.4.1.8.10</t>
  </si>
  <si>
    <t>4.4.1.8.9</t>
  </si>
  <si>
    <t>4.4.1.8.8</t>
  </si>
  <si>
    <t>4.4.1.8.7</t>
  </si>
  <si>
    <t>4.4.1.8.6</t>
  </si>
  <si>
    <t>4.4.1.8.5</t>
  </si>
  <si>
    <t>4.4.1.8.4</t>
  </si>
  <si>
    <t>4.4.1.8</t>
  </si>
  <si>
    <t>4.4.1.7.22</t>
  </si>
  <si>
    <t>4.4.1.7.21</t>
  </si>
  <si>
    <t>4.4.1.7.20</t>
  </si>
  <si>
    <t>4.4.1.7.19</t>
  </si>
  <si>
    <t>4.4.1.7.18</t>
  </si>
  <si>
    <t>4.4.1.7.17</t>
  </si>
  <si>
    <t>4.4.1.7.16</t>
  </si>
  <si>
    <t>4.4.1.7.15</t>
  </si>
  <si>
    <t>4.4.1.7.14</t>
  </si>
  <si>
    <t>4.4.1.7.13</t>
  </si>
  <si>
    <t>4.4.1.7.12</t>
  </si>
  <si>
    <t>4.4.1.7.11</t>
  </si>
  <si>
    <t>4.4.1.7.10</t>
  </si>
  <si>
    <t>4.4.1.7.9</t>
  </si>
  <si>
    <t>4.4.1.7.8</t>
  </si>
  <si>
    <t>4.4.1.7.7</t>
  </si>
  <si>
    <t>4.4.1.7.6</t>
  </si>
  <si>
    <t>4.4.1.7.5</t>
  </si>
  <si>
    <t>4.4.1.7.4</t>
  </si>
  <si>
    <t>4.4.1.7.3</t>
  </si>
  <si>
    <t>4.4.1.7.2</t>
  </si>
  <si>
    <t>4.4.1.7.1</t>
  </si>
  <si>
    <t>4.4.1.7</t>
  </si>
  <si>
    <t>4.4.1.6.30</t>
  </si>
  <si>
    <t>4.4.1.6.29</t>
  </si>
  <si>
    <t>4.4.1.6.28</t>
  </si>
  <si>
    <t>4.4.1.6.27</t>
  </si>
  <si>
    <t>4.4.1.6.26</t>
  </si>
  <si>
    <t>4.4.1.6.25</t>
  </si>
  <si>
    <t>4.4.1.6.24</t>
  </si>
  <si>
    <t>4.4.1.6.23</t>
  </si>
  <si>
    <t>4.4.1.6.22</t>
  </si>
  <si>
    <t>4.4.1.6.21</t>
  </si>
  <si>
    <t>4.4.1.6.20</t>
  </si>
  <si>
    <t>4.4.1.6.19</t>
  </si>
  <si>
    <t>4.4.1.6.18</t>
  </si>
  <si>
    <t>4.4.1.6.17</t>
  </si>
  <si>
    <t>4.4.1.6.16</t>
  </si>
  <si>
    <t>4.4.1.6.15</t>
  </si>
  <si>
    <t>4.4.1.6.14</t>
  </si>
  <si>
    <t>4.4.1.6.13</t>
  </si>
  <si>
    <t>4.4.1.6.12</t>
  </si>
  <si>
    <t>4.4.1.6.11</t>
  </si>
  <si>
    <t>4.4.1.6.10</t>
  </si>
  <si>
    <t>4.4.1.6.9</t>
  </si>
  <si>
    <t>4.4.1.6.8</t>
  </si>
  <si>
    <t>4.4.1.6.7</t>
  </si>
  <si>
    <t>4.4.1.6.6</t>
  </si>
  <si>
    <t>4.4.1.6.5</t>
  </si>
  <si>
    <t>4.4.1.6.4</t>
  </si>
  <si>
    <t>4.4.1.6.3</t>
  </si>
  <si>
    <t>4.4.1.6.2</t>
  </si>
  <si>
    <t>4.4.1.6.1</t>
  </si>
  <si>
    <t>4.4.1.6</t>
  </si>
  <si>
    <t>4.4.1.5.1</t>
  </si>
  <si>
    <t>4.4.1.5</t>
  </si>
  <si>
    <t>4.4.1.4.20</t>
  </si>
  <si>
    <t>4.4.1.4.19</t>
  </si>
  <si>
    <t>4.4.1.4.18</t>
  </si>
  <si>
    <t>4.4.1.4.17</t>
  </si>
  <si>
    <t>4.4.1.4.16</t>
  </si>
  <si>
    <t>4.4.1.4.15</t>
  </si>
  <si>
    <t>4.4.1.4.14</t>
  </si>
  <si>
    <t>4.4.1.4.13</t>
  </si>
  <si>
    <t>4.4.1.4.12</t>
  </si>
  <si>
    <t>4.4.1.4.11</t>
  </si>
  <si>
    <t>4.4.1.4.10</t>
  </si>
  <si>
    <t>4.4.1.4.9</t>
  </si>
  <si>
    <t>4.4.1.4.8</t>
  </si>
  <si>
    <t>4.4.1.4.7</t>
  </si>
  <si>
    <t>4.4.1.4.6</t>
  </si>
  <si>
    <t>4.4.1.4.5</t>
  </si>
  <si>
    <t>4.4.1.4.4</t>
  </si>
  <si>
    <t>4.4.1.4.3</t>
  </si>
  <si>
    <t>4.4.1.4.2</t>
  </si>
  <si>
    <t>4.4.1.4.1</t>
  </si>
  <si>
    <t>4.4.1.4</t>
  </si>
  <si>
    <t>4.4.1.3</t>
  </si>
  <si>
    <t>4.4.1.2.19</t>
  </si>
  <si>
    <t>4.4.1.2.18</t>
  </si>
  <si>
    <t>4.4.1.2.17</t>
  </si>
  <si>
    <t>4.4.1.2.16</t>
  </si>
  <si>
    <t>4.4.1.2.15</t>
  </si>
  <si>
    <t>4.4.1.2.14</t>
  </si>
  <si>
    <t>4.4.1.2.13</t>
  </si>
  <si>
    <t>4.4.1.2.12</t>
  </si>
  <si>
    <t>4.4.1.2.11</t>
  </si>
  <si>
    <t>4.4.1.2.10</t>
  </si>
  <si>
    <t>4.4.1.2.9</t>
  </si>
  <si>
    <t>4.4.1.2.8</t>
  </si>
  <si>
    <t>4.4.1.2.7</t>
  </si>
  <si>
    <t>4.4.1.2.6</t>
  </si>
  <si>
    <t>4.4.1.2.5</t>
  </si>
  <si>
    <t>4.4.1.2.4</t>
  </si>
  <si>
    <t>4.4.1.2.3</t>
  </si>
  <si>
    <t>4.4.1.2.2</t>
  </si>
  <si>
    <t>4.4.1.2.1</t>
  </si>
  <si>
    <t>4.4.1.2</t>
  </si>
  <si>
    <t>4.4.1.1.7</t>
  </si>
  <si>
    <t>4.4.1.1.6</t>
  </si>
  <si>
    <t>4.4.1.1.5</t>
  </si>
  <si>
    <t>4.4.1.1.4</t>
  </si>
  <si>
    <t>4.4.1.1.3</t>
  </si>
  <si>
    <t>4.4.1.1.2.18</t>
  </si>
  <si>
    <t>4.4.1.1.2.17</t>
  </si>
  <si>
    <t>4.4.1.1.2.16</t>
  </si>
  <si>
    <t>4.4.1.1.2.15</t>
  </si>
  <si>
    <t>4.4.1.1.2.14</t>
  </si>
  <si>
    <t>4.4.1.1.2.10</t>
  </si>
  <si>
    <t>4.4.1.1.2.9</t>
  </si>
  <si>
    <t>4.4.1.1.2.8</t>
  </si>
  <si>
    <t>4.4.1.1.2.7</t>
  </si>
  <si>
    <t>4.4.1.1.2.6</t>
  </si>
  <si>
    <t>4.4.1.1.2.5</t>
  </si>
  <si>
    <t>4.4.1.1.2.4</t>
  </si>
  <si>
    <t>4.4.1.1.2.3</t>
  </si>
  <si>
    <t>4.4.1.1.2.2</t>
  </si>
  <si>
    <t>4.4.1.1.2.1</t>
  </si>
  <si>
    <t>4.4.1.1.2</t>
  </si>
  <si>
    <t>4.4.1.1.1.13</t>
  </si>
  <si>
    <t>4.4.1.1.1.8</t>
  </si>
  <si>
    <t>4.4.1.1.1.7</t>
  </si>
  <si>
    <t>4.4.1.1.1.6</t>
  </si>
  <si>
    <t>4.4.1.1.1.5</t>
  </si>
  <si>
    <t>4.4.1.1.1.4</t>
  </si>
  <si>
    <t>4.4.1.1.1.3</t>
  </si>
  <si>
    <t>4.4.1.1.1.2</t>
  </si>
  <si>
    <t>4.4.1.1.1.1</t>
  </si>
  <si>
    <t>4.4.1.1.1</t>
  </si>
  <si>
    <t>4.4.1.1</t>
  </si>
  <si>
    <t>4.4.1.  PROJEKTANTSKI POPIS  S PREDIZMERAMI</t>
  </si>
  <si>
    <t>4.4.1.7.25</t>
  </si>
  <si>
    <t>4.4.1.7.26</t>
  </si>
  <si>
    <t>naziv in opis</t>
  </si>
  <si>
    <t>4.4.1.4.21</t>
  </si>
  <si>
    <t>Notranja razvetljva objekta in mala moč se elektroenergetsko napaja iz  el. razdelilnika RG-ČN!!</t>
  </si>
  <si>
    <t>Razna nepredvidena dela, ki se pojavijo v času izvajanja gradnje in so vpisana v gradbeni dnevnik (5% od vseh del)</t>
  </si>
  <si>
    <t>Dobava in polaganje jeklenega pocinkanega traku FeZn 25 x 4 mm v temlje  oz temlejno ploščo za objekt oz. kontejner Položeno v temlju na globni 5  cm od dna temelja.</t>
  </si>
  <si>
    <r>
      <t xml:space="preserve">Dobava in polaganje jeklenega pocinkanega traku FeZn 25 x 4 mm v temlje oz. temeljno oz. podložno ploščo bazenov. Položeno v temlju na globni 5  cm od dna temelja. </t>
    </r>
    <r>
      <rPr>
        <i/>
        <sz val="11"/>
        <rFont val="Arial"/>
        <family val="2"/>
        <charset val="238"/>
      </rPr>
      <t>Če se bo to izvedlo, drugače se tega ne izvedlo.</t>
    </r>
  </si>
  <si>
    <t>Dobava in polaganje jeklenega pocinkanega traku FeZn 25 x 4 mm v temlje oz. temeljno oz. podložno ploščo jaška črpališča in jaška grabelj. Položeno v temlju na globni 5  cm od dna temelja.</t>
  </si>
  <si>
    <t xml:space="preserve">Dobava in polaganje INOX traku  30 x 3,5 mm povezavo za med temeljnim ozemljilom in GIP omarico objekta. Položen deloma v temlju in deloma podmetno v betonskem zidu. V zidu mora biti položen v negorljivi zaščitni cevi, v dolžini l = 2,0 m. </t>
  </si>
  <si>
    <t>Dobava in polaganje INOX traku  30 x 3,5 mm za povezavo med temeljnimi ozemljili oz. za povezavo med temljim in strelovnim ozemljilom. Položeno v zemljo na globni 0.8 m, v dolžini l = 5,0 m.</t>
  </si>
  <si>
    <t>Dobava in polaganje INOX traku  30 x 3,5 mm za povezavo med temeljnimi ozemljili oz. za povezavo med temljim in strelovnim ozemljilom. Položeno v zemljo na globni 0.8 m, v dolžini l = 3,0 m.</t>
  </si>
  <si>
    <t>Dobava in polaganje INOX traku  30 x 3,5 mm za povezavo med temeljnimi ozemljili oz. za povezavo med temljim in strelovnim ozemljilom. Položeno v zemljo na globni 0.8 m, v dolžini l = 2,0 m.</t>
  </si>
  <si>
    <t>Dobava in polaganje INOX traku  30 x 3,5 mm za povezavo med temeljnimi ozemljili oz. za povezavo med temljim in strelovnim ozemljilom. Položeno v zemljo na globni 0.8 m, v dolžini l = 1,0 m.</t>
  </si>
  <si>
    <t>4.4.1.1.1.9</t>
  </si>
  <si>
    <t>4.4.1.1.1.10</t>
  </si>
  <si>
    <t>4.4.1.1.1.11</t>
  </si>
  <si>
    <t>4.4.2.3.1</t>
  </si>
  <si>
    <t>Zakoličba osi kabelske kanalizacije z lesenimi količki 4x4 cm in obveznim dvojnim zavarovanjem točk. Upoštevana je kanalizacija za potrbe zunanje razsvetljave.</t>
  </si>
  <si>
    <t>4.4.2.3.2</t>
  </si>
  <si>
    <t>Zakoličba lokacije temeljev nosilnih drogov svetil razsvetljave.</t>
  </si>
  <si>
    <t>4.4.2.3.3</t>
  </si>
  <si>
    <t>4.4.2.3.4</t>
  </si>
  <si>
    <t>4.4.2.3.5</t>
  </si>
  <si>
    <t>Postavitev prečnih profilov iz desk 2,5x20x350 cm na lesenih količkih 8x8x250 cm. Upoštevano: 5x svetila, 3x smeri.</t>
  </si>
  <si>
    <t>4.4.2.3.6</t>
  </si>
  <si>
    <t xml:space="preserve">Strojni izkop gradbenega jarka v terenu III. ktg. z dodatkom ročnega izkopa v razmerju 90% : 10%. Globina izkopa elektro trase znaša do 0,80m. Širina dna jarka znaša 0,40 m. Odlaganje izkopane zemlje 1,0 m od roba jarka. </t>
  </si>
  <si>
    <t>4.4.2.3.7</t>
  </si>
  <si>
    <t>4.4.2.3.8</t>
  </si>
  <si>
    <t>4.4.2.3.9</t>
  </si>
  <si>
    <t>4.4.2.3.10</t>
  </si>
  <si>
    <t>4.4.2.3.11</t>
  </si>
  <si>
    <t>4.4.2.3.12</t>
  </si>
  <si>
    <t>4.4.2.3.13</t>
  </si>
  <si>
    <t>4.4.2.3.14</t>
  </si>
  <si>
    <t>4.4.2.3.15</t>
  </si>
  <si>
    <t xml:space="preserve">Kompletna izvedba, z montažo, armirano betonskega temelja. Dimenzij (š x d x g) 0,8x0,8x1,2 m, izdelano iz MB 20. Z vgrajenimi 1*Stigmaflex EL cevmi DN 40 mm. Z vgrajenimi sidernimi ploščami nosilnih drogov. Vključno z podbetonom MB10 0,1m³. Temelji za nosilne drogove svetil razsvetljave. </t>
  </si>
  <si>
    <t>4.4.2.3.16</t>
  </si>
  <si>
    <t>Dobava in polaganje cevi Stigmaflex EL DN40 mm. V kompletu z spojnimi in odcepnimi elementi, distančniki in predžico.</t>
  </si>
  <si>
    <t>4.4.2.3.17</t>
  </si>
  <si>
    <t>Izvedba vijačnega ozemljitvenega stika (nosilni drogovi).</t>
  </si>
  <si>
    <t>4.4.2.3.18</t>
  </si>
  <si>
    <t>4.4.2.3.19</t>
  </si>
  <si>
    <t>Kabel NYY-J 3x2,5 mm2, uvlečeno v zaščitne cevi v zemlji. Označen z oznakami iz shem.</t>
  </si>
  <si>
    <t>4.4.2.3.20</t>
  </si>
  <si>
    <t>4.4.2.3.21</t>
  </si>
  <si>
    <t xml:space="preserve">Nosilni steber ravni, antikorozijsko zaščiten-cinkanje. Izdelan iz jeklenih cevi višine 6 m. Z priključno omarico in ploščo za montažo na siderno ploščo temelja. </t>
  </si>
  <si>
    <t>4.4.2.3.22</t>
  </si>
  <si>
    <t>Kompletne inštalacije v nosilnem stebru: ožičenje z kablom NYY-J 3 x 1,5mm² l=6 m;Priključni set PVE-5/16-1, v kompletu z varovalko In=4 A.</t>
  </si>
  <si>
    <t>4.4.2.3.23</t>
  </si>
  <si>
    <t>Nastavitve svetil razsvetljave - osvetljenosti površin.</t>
  </si>
  <si>
    <t>4.4.2.3.24</t>
  </si>
  <si>
    <t>Nastavitve in preizkusi vklopov-izklopov razsvetljave.</t>
  </si>
  <si>
    <t>4.4.2.3.25</t>
  </si>
  <si>
    <t>Meritev in izdaja merilnega protokola.</t>
  </si>
  <si>
    <t>4.4.2.3.26</t>
  </si>
  <si>
    <t>ZUNANJA RAZSVETLJAVA ČISTILNE NAPRAVE SKUPAJ:</t>
  </si>
  <si>
    <t xml:space="preserve">Strojni izkop gradbenega jame, za 4x nosilni drog  razsvetljave,  v terenu III. ktg. z dodatkom ročnega izkopa v razmerju 90% : 10%. Dimenzije izkopa 1,0x1,0x1,5 m. Odlaganje izkopane zemlje 1,0 m od roba jarka. </t>
  </si>
  <si>
    <r>
      <t>Dobava, montaža, priklop svetilke z LED svetlobnim  virom moči 27 W in  v stopnji mehanske zaščite IP66 in IK09. Tovarniški izdelek</t>
    </r>
    <r>
      <rPr>
        <i/>
        <sz val="11"/>
        <rFont val="Arial"/>
        <family val="2"/>
        <charset val="238"/>
      </rPr>
      <t xml:space="preserve"> SH2-027-0320-M2-11111- proizvajalca SLOLUKS d.o.o.</t>
    </r>
    <r>
      <rPr>
        <sz val="11"/>
        <rFont val="Arial"/>
        <family val="2"/>
        <charset val="238"/>
      </rPr>
      <t xml:space="preserve"> ali enakovredno.</t>
    </r>
  </si>
  <si>
    <r>
      <t xml:space="preserve">Strojni izkop gradbenega jame, za kabeski jašek 3x </t>
    </r>
    <r>
      <rPr>
        <sz val="11"/>
        <rFont val="Arial"/>
        <family val="2"/>
        <charset val="238"/>
      </rPr>
      <t>ϕ80 cm</t>
    </r>
    <r>
      <rPr>
        <sz val="11"/>
        <rFont val="Arial"/>
        <family val="2"/>
      </rPr>
      <t xml:space="preserve"> v terenu III. ktg. z dodatkom ročnega izkopa v razmerju 90% : 10%. Dimenzije izkopa 1,2x1,2x1,4 m. Odlaganje izkopane zemlje 1,0 m od roba jame. </t>
    </r>
  </si>
  <si>
    <t>Strojni izkop jame v terenu III. - IV ktg., za podstavek RP/1-ČN in RP/2-ČN , obbetoniranje postavka z vstavitvijo treh PVC cevi fi 110 mm, zasip jame, planiranj in odvoz odvečnega materiala na urejeno deponijo.</t>
  </si>
  <si>
    <t>Kompletna izvedba z montažo armirano betonskega jaška  ϕ80 cm, stene debline 10 cm. Z odprtino za odvod vode v najnižji točki, z armirano betonsko ploščo z odprtino za pokrov. Zaščitnim kovinskim okvirjem in z pokrovom za težek promet, &gt;125kN, dimenzij 60 x 60 cm. V kompletu z gramoznim nasutjem in podložnim betonom.</t>
  </si>
  <si>
    <r>
      <t xml:space="preserve">Dobava in montaža </t>
    </r>
    <r>
      <rPr>
        <b/>
        <sz val="11"/>
        <rFont val="Arial"/>
        <family val="2"/>
        <charset val="238"/>
      </rPr>
      <t>RP/1-ĆN</t>
    </r>
    <r>
      <rPr>
        <sz val="11"/>
        <rFont val="Arial"/>
        <family val="2"/>
        <charset val="238"/>
      </rPr>
      <t xml:space="preserve"> sestavljene iz:</t>
    </r>
  </si>
  <si>
    <r>
      <t xml:space="preserve">Dobava in montaža </t>
    </r>
    <r>
      <rPr>
        <b/>
        <sz val="11"/>
        <rFont val="Arial"/>
        <family val="2"/>
        <charset val="238"/>
      </rPr>
      <t>RP/2-ĆN</t>
    </r>
    <r>
      <rPr>
        <sz val="11"/>
        <rFont val="Arial"/>
        <family val="2"/>
        <charset val="238"/>
      </rPr>
      <t xml:space="preserve"> sestavljene iz:</t>
    </r>
  </si>
  <si>
    <t>4.4.1.4.22</t>
  </si>
  <si>
    <t>Dobava in polaganje energetskega kabla NYY-J 4x 10 mm2 za napajanje el. razdelilnika RG-ČN. Kabel je deloma položem  v naprej pripravljeno kabelsko kanalizacijo in deloma v betonski kanaleti oz. PVC zaščitni cevi nadometno. Označen z oznakami iz shem. Dolžina izvoda je 25m.</t>
  </si>
  <si>
    <t>Dobava in polaganje energetskega kabla OLFLEX CLASSIC 100 5G6 mm2 ali enakovredno za povezavo med RG-ČN in RK-AGREGAT montiranega zunaj na kontejnerju. Položen deloma na kabelski polici in deloma nadometno v zaščitni cevi. Označen z oznakami iz shem. Dolžina izvoda je 8m.</t>
  </si>
  <si>
    <t>Dobava in polaganje energetskega kabla NYY-J 4x 1,5 mm2 za napajanje el. motorja črplake v zadrževalniku. Kabel je deloma položem  v naprej pripravljeno kabelsko kanalizacijo in deloma v betonski kanaleti. Označen z oznakami iz shem. Dolžina izvoda je 10m.</t>
  </si>
  <si>
    <t>Dobava in polaganje signalnega kabla OLFLEX CLASSIC 110 CY 5G 1,5  mm2 za termično zaščito el. motorja črpalke in sig. vdora vode v oljno komoro za črplako v zdrževalniku. Kabel je deloma položem  v naprej pripravljeno kabelsko kanalizacijo in deloma v betonski kanaleti oz. PVC zaščitni cevi nadometno. Označen z oznakami iz shem. Dolžina izvoda je 10 m.</t>
  </si>
  <si>
    <t>Dobava in polaganje energetskega kabla NYY-J 4x 1,5 mm2 za napajanje el. motorja črplake čiste vode v SBR reaktorju. Kabel je deloma položem  v naprej pripravljeno kabelsko kanalizacijo in deloma v betonski kanaleti. Označen z oznakami iz shem. Dolžina izvoda je 10m.</t>
  </si>
  <si>
    <t>Dobava in polaganje signalnega kabla OLFLEX CLASSIC 110 CY 5G 1,5  mm2 za termično zaščito el. motorja črpalke in sig. vdora vode v oljno komoro za črplako čiste vode v SBR reaktorju. Kabel je deloma položem  v naprej pripravljeno kabelsko kanalizacijo in deloma v betonski kanaleti oz. PVC zaščitni cevi nadometno. Označen z oznakami iz shem. Dolžina izvoda je 10 m.</t>
  </si>
  <si>
    <t>Dobava in polaganje energetskega kabla NYY-J 4x 1,5 mm2 za napajanje el. motorja črplake za povratek blata v SBR reaktorju. Kabel je deloma položem  v naprej pripravljeno kabelsko kanalizacijo in deloma v betonski kanaleti. Označen z oznakami iz shem. Dolžina izvoda je 10m.</t>
  </si>
  <si>
    <t>Dobava in polaganje signalnega kabla OLFLEX CLASSIC 110 CY 5G 1,5  mm2 za termično zaščito el. motorja črpalke in sig. vdora vode v oljno komoro za črplako za povratek blata v SBR reaktorju. Kabel je deloma položem  v naprej pripravljeno kabelsko kanalizacijo in deloma v betonski kanaleti oz. PVC zaščitni cevi nadometno. Označen z oznakami iz shem. Dolžina izvoda je 10 m.</t>
  </si>
  <si>
    <t>Dobava in polaganje energetskega kabla NYY-J 4x 1,5 mm2 za napajanje el. motorja črplake v vhodnem črpališču. Kabel je deloma položem  v naprej pripravljeno kabelsko kanalizacijo in deloma v betonski kanaleti. Označen z oznakami iz shem. Dolžina izvoda je 10m.</t>
  </si>
  <si>
    <t>Dobava in polaganje signalnega kabla OLFLEX CLASSIC 110 CY 5G 1,5  mm2 za termično zaščito el. motorja črpalke in sig. vdora vode v oljno komoro za črplaki v vhodnem črpališču. Kabel je deloma položem  v naprej pripravljeno kabelsko kanalizacijo in deloma v betonski kanaleti oz. PVC zaščitni cevi nadometno. Označen z oznakami iz shem. Dolžina izvoda je 10 m.</t>
  </si>
  <si>
    <t>Dobava in polaganje energetskega kabla NYY-J 4x 1,5 mm2 za napajanje el. motorja grabelj (do RP/2-ČN). Kabel je deloma položem  v naprej pripravljeno kabelsko kanalizacijo in deloma v betonski kanaleti. Označen z oznakami iz shem. Dolžina izvoda je 10m.</t>
  </si>
  <si>
    <t>Dobava in polaganje signalnega kabla OLFLEX CLASSIC 110 CY 10G 1,5  mm2 za signalne povezave med grabljami (RP/2-ČN) in RG-ČN. Kabel je deloma položem  v naprej pripravljeno kabelsko kanalizacijo in deloma v betonski kanaleti oz. PVC zaščitni cevi nadometno. Označen z oznakami iz shem. Dolžina izvoda je 10 m.</t>
  </si>
  <si>
    <t>Dobava in polaganje energetskega kabla OLFLEX CLASSIC 100 5G2,5 mm2 za napajanje el. motorja puhala v katero je montirano v objektu oz. kontejnerju. Kabel je deloma položem  v naprej pripravljeno kabelsko kanalizacijo in deloma v betonski kanaleti oz. PVC zaščitni cevi nadometno. Označen z oznakami iz shem. Dolžina izvoda je 8m.</t>
  </si>
  <si>
    <t>Dobava in polaganje signalnega kabla OLFLEX CLASSIC 100 5G1,5 mm2 za termično zaščito el. motorja el. motorja puhala v katero je montirano v monatažnem objektu oz. kontejnerju. Kabel je deloma položem  v naprej pripravljeno kabelsko kanalizacijo in deloma v betonski kanaleti oz. PVC zaščitni cevi nadometno. Označen z oznakami iz shem. Dolžina izvoda je 8m.</t>
  </si>
  <si>
    <t>Dobava in polaganje signalnega kabla OLFLEX CLASSIC 110 CY 5G 1,5  mm2 za plovno stikalo v primanem usedalniku. Kabel je deloma položem  v naprej pripravljeno kabelsko kanalizacijo in deloma v betonski kanaleti oz. PVC zaščitni cevi nadometno. Označen z oznakami iz shem. Dolžina izvoda je 10 m.</t>
  </si>
  <si>
    <t>Dobava in polaganje signalnega kabla OLFLEX CLASSIC 110 CY 5G 1,5  mm2 za plovni stikali v zadrževalniku. Kabel je deloma položem  v naprej pripravljeno kabelsko kanalizacijo in deloma v betonski kanaleti oz. PVC zaščitni cevi nadometno. Označen z oznakami iz shem. Dolžina izvoda je 10 m.</t>
  </si>
  <si>
    <t>Dobava in polaganje signalnega kabla OLFLEX CLASSIC 110 CY 5G 1,5  mm2 za plovni stikali v SBR reaktorju. Kabel je deloma položem  v naprej pripravljeno kabelsko kanalizacijo in deloma v betonski kanaleti oz. PVC zaščitni cevi nadometno. Označen z oznakami iz shem. Dolžina izvoda je 10 m.</t>
  </si>
  <si>
    <t>Dobava in polaganje signalnega kabla OLFLEX CLASSIC 110 CY 5G 1,5  mm2 za plovni stikali v vhodnem črpališču. Kabel je deloma položem  v naprej pripravljeno kabelsko kanalizacijo in deloma v betonski kanaleti oz. PVC zaščitni cevi nadometno. Označen z oznakami iz shem. Dolžina izvoda je 10 m.</t>
  </si>
  <si>
    <r>
      <t xml:space="preserve">Polaganje originalnih kablov za povezavo med merilni delom (montiran v jašku) in zaslonom merilnika pretoka (montiran v objektu oz. kontejnerju). Kabla bosta deloma položena  v naprej pripravljeno kabelsko kanalizacijo in deloma v betonski kanaleti oz. PVC zaščitni cevi nadometno. Označen z oznakami iz shem. Dolžina povezave je 20 m. </t>
    </r>
    <r>
      <rPr>
        <b/>
        <sz val="11"/>
        <rFont val="Arial"/>
        <family val="2"/>
        <charset val="238"/>
      </rPr>
      <t>Kabla se dobavita skupaj z merilnikom pretoka!!</t>
    </r>
  </si>
  <si>
    <t>Dobava in polaganje energetskega kabla OLFLEX CLASSIC 110 CY 3G 1,5  mm2 za napajnje merilca pretoka - zaslona v kontejnejru. Kabel je deloma položem  v naprej pripravljeno kabelsko kanalizacijo in deloma v betonski kanaleti oz. PVC zaščitni cevi nadometno. Označen z oznakami iz shem. Dolžina izvoda je 8 m.</t>
  </si>
  <si>
    <t>Dobava in polaganje kabla za merilne zanke 4-20 mA in dig. signalov za zvezno meritev pretoka in komunlativo, merilec pretoka - zaslonom v kontejnejru in bo izveden z OLFLEX UNITRONIC LiYCY  3x (2x 1) mm2  ali enakovredno. Položen deloma na kabelski polici in deloma nadometno v zaščitni cevi. Označen z oznakami iz shem. Dolžina izvoda je 8m.</t>
  </si>
  <si>
    <t>Dobava in polaganje kabla za merilne zanke 4-20 mA oz. modbus komunikacije za zvezno meritev vsebnosti kosika  v SBR reakrotju  izvedene z OLFLEX UNITRONIC LiYCY  3x (2x 1) mm2  ali enakovredno. Položen deloma na kabelski polici in deloma nadometno v zaščitni cevi. Označen z oznakami iz shem. Dolžina izvoda je 10m.</t>
  </si>
  <si>
    <t>Dobava in polaganje kabla za merilne zanke 4-20 mA oz. modbus komunikacije za zvezno meritev nivoja  v zadrževalniku  izvedeno z OLFLEX UNITRONIC LiYCY  3x (2x 1) mm2  ali enakovredno. Položeno deloma na kabelski polici in deloma nadometno v zaščitni cevi. Označen z oznakami iz shem. Dolžina izvoda je 10m.</t>
  </si>
  <si>
    <t>Dobava in polaganje kabla za merilne zanke 4-20 mA oz. modbus komunikacije za zvezno meritev nivoja  v SBR reakrotju  izvedena z OLFLEX UNITRONIC LiYCY  3x (2x 1) mm2  ali enakovredno. Položena deloma na kabelski polici in deloma nadometno v zaščitni cevi. Označen z oznakami iz shem. Dolžina izvoda je 10m.</t>
  </si>
  <si>
    <t>Dobava in polaganje kabla za merilne zanke 4-20 mA oz. modbus komunikacije za zvezno meritev nivoja  v vhodnem črplaišču  izvedena z OLFLEX UNITRONIC LiYCY  3x (2x 1) mm2  ali enakovredno. Položena deloma na kabelski polici in deloma nadometno v zaščitni cevi. Označen z oznakami iz shem. Dolžina izvoda je 10m.</t>
  </si>
  <si>
    <t>Dobava in polaganje signalnega kabla OLFLEX CLASSIC 110 CY 7G 1,5  mm2 za zasilni izklop montiran na RP/1-ČN ob bazenih. Kabel je deloma položem  v naprej pripravljeno kabelsko kanalizacijo in deloma v betonski kanaleti oz. PVC zaščitni cevi nadometno. Označen z oznakami iz shem. Dolžina izvoda je 10m.</t>
  </si>
  <si>
    <t>Dobava in polaganje signalnega kabla OLFLEX CLASSIC 110 CY 7G 1,5  mm2 za zasilni izklop montiran na RP/2-ČN ob vhodnem črpališču. Kabel je deloma položem  v naprej pripravljeno kabelsko kanalizacijo in deloma v betonski kanaleti oz. PVC zaščitni cevi nadometno. Označen z oznakami iz shem. Dolžina izvoda je 10m.</t>
  </si>
  <si>
    <t>Dobava in polaganje kabla OLFLEX CLASSIC 110 CY 7G1,5 mm2 ali enakovredno za zasilni izklop na kontejnerju pri vhodnih vratih v kontejner. Položen deloma na kabelski polici in deloma nadometno v zaščitni cevi. Označen z oznakami iz shem. Dolžina izvoda je 8m.</t>
  </si>
  <si>
    <t>4.4.1.6.31</t>
  </si>
  <si>
    <t>Dobava in polaganje energetskega kabla OLFLEX CLASSIC 110 CY 3G1,5 mm2 ali enakovredno napajanje vetilatorja v prostoru sanitarij. Položen deloma na kabelski polici in deloma nadometno v zaščitni cevi. Označen z oznakami iz shem. Dolžina izvoda je 8m.</t>
  </si>
  <si>
    <t>Dobava in polaganje energetskega kabla OLFLEX CLASSIC 110 CY 3G1,5 mm2 ali enakovredno napajanje vetilatorja v kontejnerju. Položen deloma na kabelski polici in deloma nadometno v zaščitni cevi. Označen z oznakami iz shem. Dolžina izvoda je 8m.</t>
  </si>
  <si>
    <t>4.4.1.6.32</t>
  </si>
  <si>
    <t>4.4.1.6.33</t>
  </si>
  <si>
    <t>4.4.1.6.34</t>
  </si>
  <si>
    <t>Dobava in polaganje kabla za merilne zanke 4-20 mA  za zvezno meritev temperature v kontejnerju izvedena z OLFLEX UNITRONIC LiYCY  1x (2x 1) mm2  ali enakovredno. Položen deloma na kabelski polici in deloma nadometno v zaščitni cevi. Označen z oznakami iz shem. Dolžina izvoda je 10m.</t>
  </si>
  <si>
    <t>Priklop in preizkus delovanja  el. motorja puhala - puhalo montirano v montažnem objektu oz. kontejnerju. V kompletu z vsem potrošnim materialom.</t>
  </si>
  <si>
    <t>Priklop in preizkus delovanja  el. motorja črpalke čiste vode v SBR reaktorju. V kompletu z vsem potrošnim materialom.</t>
  </si>
  <si>
    <t>Priklop in preizkus delovanja  el. motorja črpalkeza povratek blata v SBR reaktorju. V kompletu z vsem potrošnim materialom.</t>
  </si>
  <si>
    <t>Priklop in preizkus delovanja  el. motorja črpalke v zadrževalniku. V kompletu z vsem potrošnim materialom.</t>
  </si>
  <si>
    <t>Priklop in preizkus delovanja  el. motorja črpalke v vhodnem črpališču. V kompletu z vsem potrošnim materialom.</t>
  </si>
  <si>
    <t>Priklop in preizkus delovanja  el. motorja na grabljah. V kompletu z vsem potrošnim materialom.</t>
  </si>
  <si>
    <t>4.4.1.6.35</t>
  </si>
  <si>
    <t>Dobava in polaganje kabla OLFLEX CLASSIC 110 CY 3G1,5 mm2 ali enakovredno za povezavo z termostatom v kontejnerju. Položen deloma na kabelski polici in deloma nadometno v zaščitni cevi. Označen z oznakami iz shem. Dolžina izvoda je 8m.</t>
  </si>
  <si>
    <t>Dobava in polaganje energetskega kabla NYY-J 4x 1,5 mm2 za napajanje el. motorja grabelj (do RP/2-ČN do motorja grabelj). Kabel je deloma položem  v naprej pripravljeno kabelsko kanalizacijo in  deloma nadometno v zaščitni cevi. Označen z oznakami iz shem. Dolžina izvoda je 6,5m.</t>
  </si>
  <si>
    <t>Dobava in polaganje kabla OLFLEX CLASSIC 110 CY 3G1,5 mm2 ali enakovredno za povezavo med opremo na grabljah in el. razdlilnikom RP/2-ČN  Kabli so deloma položeni  v naprej pripravljeno kabelsko kanalizacijo in  deloma nadometno v zaščitni cevi. Označen z oznakami iz shem. Dolžina izvoda je 6,5m.</t>
  </si>
  <si>
    <t>4.4.1.6.36</t>
  </si>
  <si>
    <t>Priklop ostale opreme na grabljah, katera se dobavi v komletu z grabljami. V kompletu z vsem potrošnim materialom.</t>
  </si>
  <si>
    <t>Priplop in preizkus delovanja zveznega merilca pretoka; merilni del je montiran v jašku, zaslon je montiran na steni v kontejnerju. Merilec pretoka mora imeti naslednje električne lastnosti:</t>
  </si>
  <si>
    <t xml:space="preserve"> - tokovni izhod 4 - 20 mA za podatek o trenutnem
   pretoku</t>
  </si>
  <si>
    <t>4.4.1.6.37</t>
  </si>
  <si>
    <t>Dobava in polaganje kabla OLFLEX CLASSIC 110 CY 3G1,5 mm2 ali enakovredno za povezavo z končnim stikalom na vhodnih vratih ograje. Položen deloma v naprej pripravljeno kabelsko kanalizacijo in  deloma nadometno v zaščitni cevi. Označen z oznakami iz shem. Dolžina izvoda je 22m</t>
  </si>
  <si>
    <t>Dobava, montaža, priklop in preizkus delovanja merilne sonde za zvezmo nivoja v zadževalniku za merilno območje od 0 do 4 m, z originalnim priključnim kablom dolžine 10 m. Sonda mora izpolnjevati naslednje električne lastnosti:</t>
  </si>
  <si>
    <t>Dobava, montaža, priklop in preizkus delovanja merilne sonde za zvezmo nivoja v SBR reaktorju za merilno območje od 0 do 4 m, z originalnim priključnim kablom dolžine 10 m. Sonda mora izpolnjevati naslednje električne lastnosti:</t>
  </si>
  <si>
    <t>Dobava, montaža, priklop in preizkus delovanja merilne sonde za zvezmo nivoja v vhodnem črpališču za merilno območje od 0 do 4 m, z originalnim priključnim kablom dolžine 10 m. Sonda mora izpolnjevati naslednje električne lastnosti:</t>
  </si>
  <si>
    <r>
      <rPr>
        <sz val="11"/>
        <rFont val="Arial"/>
        <family val="2"/>
        <charset val="238"/>
      </rPr>
      <t xml:space="preserve">Proizvajalec ELTRATEC ali enakovredno. </t>
    </r>
    <r>
      <rPr>
        <b/>
        <sz val="11"/>
        <rFont val="Arial"/>
        <family val="2"/>
        <charset val="238"/>
      </rPr>
      <t>Upoštevati ves potrebni pribor za montažo sonde!! Pred naročilom preveriti tudi merilno območje!!</t>
    </r>
  </si>
  <si>
    <t>Dobava, montaža, priklop in preizkus delovanja plovnega stikala oz. potopne hruške za signalizacijo minimuma oz. kritčnega maksimuma v primarnem usedalniku. Dolžina originalnega kabla je 10 m. Tip: Niva MS1, proizvajalec: Nolta Niva ali enakovredno.</t>
  </si>
  <si>
    <t>Dobava, montaža, priklop in preizkus delovanja plovnih stikal oz. potopnih hrušk za signalizacijo kričnega minimuma oz. kritčnega maksimuma oz. alarma  v zadrževalniku. Dolžina originalnega kabla je 10 m. Tip: Niva MS1, proizvajalec: Nolta Niva ali enakovredno.</t>
  </si>
  <si>
    <t>Dobava, montaža, priklop in preizkus delovanja plovnih stikal oz. potopnih hrušk za signalizacijo kričnega minimuma oz. kritčnega maksimuma v SBR reaktorju. Dolžina originalnega kabla je 10 m. Tip: Niva MS1, proizvajalec: Nolta Niva ali enakovredno.</t>
  </si>
  <si>
    <t>Dobava, montaža, priklop in preizkus delovanja plovnih stikal oz. potopnih hrušk za signalizacijo kričnega minimuma oz. kritčnega maksimuma v v vhodnem črpališču. Dolžina originalnega kabla je 10 m. Tip: Niva MS1, proizvajalec: Nolta Niva ali enakovredno.</t>
  </si>
  <si>
    <r>
      <t xml:space="preserve">Priklop energetskih in signalnih kablov v električnem razdelilniku </t>
    </r>
    <r>
      <rPr>
        <b/>
        <sz val="11"/>
        <rFont val="Arial"/>
        <family val="2"/>
        <charset val="238"/>
      </rPr>
      <t>RG-ČN.</t>
    </r>
  </si>
  <si>
    <r>
      <t xml:space="preserve">Priklop energetskih in signalnih kablov v električnem razdelilniku </t>
    </r>
    <r>
      <rPr>
        <b/>
        <sz val="11"/>
        <rFont val="Arial"/>
        <family val="2"/>
        <charset val="238"/>
      </rPr>
      <t>RP/1-ČN.</t>
    </r>
  </si>
  <si>
    <r>
      <t xml:space="preserve">Priklop energetskih in signalnih kablov v električnem razdelilniku </t>
    </r>
    <r>
      <rPr>
        <b/>
        <sz val="11"/>
        <rFont val="Arial"/>
        <family val="2"/>
        <charset val="238"/>
      </rPr>
      <t>RP/2-ČN.</t>
    </r>
  </si>
  <si>
    <r>
      <t xml:space="preserve">Priklop energetskihkablov v električnem razdelilniku </t>
    </r>
    <r>
      <rPr>
        <b/>
        <sz val="11"/>
        <rFont val="Arial"/>
        <family val="2"/>
        <charset val="238"/>
      </rPr>
      <t>RK-AGREGAT.</t>
    </r>
  </si>
  <si>
    <t>4.4.1.7.27</t>
  </si>
  <si>
    <t>Dobava, montaža, priklop, preizkus, zagon induktivnega stikala 24 V DC, dvožična variata, komplet z nosilcem, komplet z pritrdilnim materialom za motažo na vhodna vrata v ograji</t>
  </si>
  <si>
    <t>SPLOŠNE ELEKTRIČNE INŠTALACIJE V OBJEKTU oz. KONTEJNERJU</t>
  </si>
  <si>
    <t>4.4.1.8.1</t>
  </si>
  <si>
    <t>4.4.1.8.2</t>
  </si>
  <si>
    <t>4.4.1.8.3</t>
  </si>
  <si>
    <t>Dobava in polaganje gibljive zaščitne cevi eurofleks do Φ 36 mm.</t>
  </si>
  <si>
    <t>Dobava in montaža senozorja za zevzno meritev temperature v konntejnerju z izhodnim signalom 4 - 20 mA . ELTRATEC ali enakovredno</t>
  </si>
  <si>
    <t>serijsko stikalo</t>
  </si>
  <si>
    <t>4.4.1.8.19</t>
  </si>
  <si>
    <t>Vtičnica 400V / 16A / 5p / 6h ;  za motažo na stranico el. razdelilnika</t>
  </si>
  <si>
    <t>Vtičnica 230V / 16A za montažo na stranico el. razdelilnika, komplet</t>
  </si>
  <si>
    <r>
      <t xml:space="preserve">Vtičnica 230V, 16A montaža na DIN letev. </t>
    </r>
    <r>
      <rPr>
        <i/>
        <sz val="10"/>
        <rFont val="Arial"/>
        <family val="2"/>
        <charset val="238"/>
      </rPr>
      <t/>
    </r>
  </si>
  <si>
    <t xml:space="preserve">Močnostni kontaktor 15,0kW / 400V  AC3. Napetost tuljave 220V DC. V kompletu z pomožnimi kontakti - 3x delovni kontakt. </t>
  </si>
  <si>
    <t>Signalna svetilka oranžne z LED svetlobnim 24 V AC virom. Montaža svetilke na vrata el. razdelilnika. Komplet.</t>
  </si>
  <si>
    <t>Tipka, črna, trenutni kontakt, v komletu z 2x delovni kontakt za montažo na vrata el. razdelilnika. Komplet.</t>
  </si>
  <si>
    <t>Rele 24V DC, s tremi preklopnimi kontakti 10A, v komletu z  signalno dioda zelene barve ter ničelno diodo  in podnožjem.</t>
  </si>
  <si>
    <t xml:space="preserve">Močnostni kontaktor 4kW / 400V  AC3. Napetost tuljave 230V AC. V kompletu z pomožnimi kontakti - 3x delovni kontakt. </t>
  </si>
  <si>
    <t>Frekvenčni pretvpornik za motor 3kW AC3 z  naslednjimi lastnostmi:</t>
  </si>
  <si>
    <t>4.4.1.7.28</t>
  </si>
  <si>
    <t>Dobava, montaža, priklop in preizkus delovanja plovnega stikala oz. potopne hruške za signalizacijo minimuma oz. kritčnega maksimuma jašku grabelj. Dolžina originalnega kabla je 10 m. Tip: Niva MS1, proizvajalec: Nolta Niva ali enakovredno.</t>
  </si>
  <si>
    <t>ELEKTRIČNI RAZDELILNIK RP/1-ČN</t>
  </si>
  <si>
    <t>ELEKTRIČNI RAZDELILNIK RP/2-ČN</t>
  </si>
  <si>
    <t xml:space="preserve">Dobava, montaža, vezava in preizkus delovanja prostoprogramirnega sistema z možnostjo daljinskega nadzora v kompletu. Progranmiranje  in preiskus izdelane aplikacije.Krmilnik mora pa  imeti naslednje lastnostmi:   </t>
  </si>
  <si>
    <t>programiranje krmilnika mora biti po standardu IEC61131-3</t>
  </si>
  <si>
    <t xml:space="preserve">vgrajen Web server za direkten dostop do upravljanja objekta brez uporabe nadzornega programa (grafični pregled stanja, oddaja komand in parametrov, diagram za 2 dni). </t>
  </si>
  <si>
    <t>vgrajen alarmni sistem (alarm management). Ob nastanku alarma krmilnik sam pošlje SMS in/ali mail (push mail) uporabnikom in prenese alarm v nadzorni program s časom nastanka alarma.</t>
  </si>
  <si>
    <t>vgrajen datalogger za minimalno 30 dni podatkov. Shranjujejo se procesni podatki in alarmi (čas, vrsta alarma, prejemniki alarma). Natančnost zapisa je minimalno 100 ms (daljinsko sledenje prehodnih pojavov).</t>
  </si>
  <si>
    <t>vgrajena ura realnega časa z možnostjo sistemske sinhronizacije</t>
  </si>
  <si>
    <t xml:space="preserve">Krmilnik naj bo  Eaton ali enakovredno, mora pa  imeti naslednjo konfiguracijo:   </t>
  </si>
  <si>
    <t>VHODNI IZHODNI MODULI:</t>
  </si>
  <si>
    <t xml:space="preserve">Dobava, montaža, vezava in preizkus delovanja GSM / GPRS oz, 3G komunikacijskega modema v kompletu z vrgajenim 3 potrnim ethernet switch-em industrijske izvedba, tip TELTONIKA RUT950 LTE Router ali enakovredno. Izpolnjevati mora naslednje lastnosti:   </t>
  </si>
  <si>
    <t>Ethernet
• IEEE 802.3, IEEE 802.3u standards
• 3 x LAN 10/100Mbps Ethernet ports
• 1 x WAN 10/100Mbps Ethernet port
• Supports Auto MDI/MDIX</t>
  </si>
  <si>
    <t>• High performance 560 MHz CPU with 128 Mbytes 
   of DDR2 memory
• 5.5/2.5mm DC power socket
• Reset/restore to default button
• 2 x SMA for LTE , 2 x RP-SMA for WiFi antenna 
   connectors
• 4 x Ethernet LEDs, 1 x Power LED
• 1 x bi-color connection status LED, 5 x connection 
   strength LEDs</t>
  </si>
  <si>
    <t>• Dimenzije (G x Š x V) 80 mm x 106 mm x 46 mm
• Napajanjalnik 100 – 240 V AC izhodna napetost 9  V DC
• Vhodna napetost  9 – 30 V DC
• Poraba &lt; 7W
• Temperaturno območje delopvanja -40° to 75° C</t>
  </si>
  <si>
    <t>GSM antena v kopmpletu z prikljulčnim kablom dolžine 2m v komletu z konektorjem ter ustreznim nosilcem za montažo na drog oz. na steno.</t>
  </si>
  <si>
    <r>
      <rPr>
        <u/>
        <sz val="11"/>
        <rFont val="Arial CE"/>
        <charset val="238"/>
      </rPr>
      <t>EATON, XN-312-GW-CAN</t>
    </r>
    <r>
      <rPr>
        <sz val="11"/>
        <rFont val="Arial CE"/>
        <charset val="238"/>
      </rPr>
      <t xml:space="preserve"> - povezave med PLC-jem in vhodno izhodnimi moduli</t>
    </r>
  </si>
  <si>
    <r>
      <rPr>
        <u/>
        <sz val="11"/>
        <rFont val="Arial CE"/>
        <charset val="238"/>
      </rPr>
      <t>EATON, XN-322-16DI-PD</t>
    </r>
    <r>
      <rPr>
        <sz val="11"/>
        <rFont val="Arial CE"/>
        <charset val="238"/>
      </rPr>
      <t>- 16x digitalni vhod</t>
    </r>
  </si>
  <si>
    <r>
      <rPr>
        <u/>
        <sz val="11"/>
        <rFont val="Arial CE"/>
        <charset val="238"/>
      </rPr>
      <t>EATON, XN-322-16DO-P05</t>
    </r>
    <r>
      <rPr>
        <sz val="11"/>
        <rFont val="Arial CE"/>
        <charset val="238"/>
      </rPr>
      <t xml:space="preserve"> - 16x digitalni izhod</t>
    </r>
  </si>
  <si>
    <r>
      <rPr>
        <u/>
        <sz val="11"/>
        <rFont val="Arial CE"/>
        <charset val="238"/>
      </rPr>
      <t xml:space="preserve">EATON, XN-322-8AIO-I </t>
    </r>
    <r>
      <rPr>
        <sz val="11"/>
        <rFont val="Arial CE"/>
        <charset val="238"/>
      </rPr>
      <t xml:space="preserve"> - 4x analogni vhod 4-20 mA in 4x analogni izhod 4-20 mA</t>
    </r>
  </si>
  <si>
    <r>
      <rPr>
        <u/>
        <sz val="11"/>
        <rFont val="Arial CE"/>
        <charset val="238"/>
      </rPr>
      <t xml:space="preserve">EATON, XN-322-4AIO-U2 </t>
    </r>
    <r>
      <rPr>
        <sz val="11"/>
        <rFont val="Arial CE"/>
        <charset val="238"/>
      </rPr>
      <t xml:space="preserve"> - 2x analogni vhod 0-10 V in 2x analogni izhod 0-10 V.</t>
    </r>
  </si>
  <si>
    <t>4.4.1.7.29</t>
  </si>
  <si>
    <r>
      <t xml:space="preserve">Dobava, montaža, priklop in preizkus delovanja konduktivnih senzorjev proizvajalca SCHRACK ali enakovredno z originalmim kablom dolžine 10 m. </t>
    </r>
    <r>
      <rPr>
        <b/>
        <sz val="11"/>
        <rFont val="Arial"/>
        <family val="2"/>
        <charset val="238"/>
      </rPr>
      <t>Dolžino kablov je porebno preveriti na terenu pred naročilom.</t>
    </r>
  </si>
  <si>
    <t xml:space="preserve">Nivojski rele SCHRACK ali enakovredno. </t>
  </si>
  <si>
    <t xml:space="preserve">EATON, XN-322-8AI-I  - 8x analogni vhod 4-20 mA </t>
  </si>
  <si>
    <t>4.4.1.10.4</t>
  </si>
  <si>
    <t>Izdelava štirh aplikativnih slik za čistilno napravo s prikazom parametrov iz prostoprogramirnega sistema prečrpališča. Izdelava vsaj dveh aplikativnih slik po objektu.</t>
  </si>
  <si>
    <t>Izvedba storitev na krmilniku v obsegu: priprava programa in nalaganje na krmilnike;  nastavitev komunikacijskih adres krmilnika;  zagon in optimizacija parametrov delovanja</t>
  </si>
  <si>
    <t>Lenart, julij 2018</t>
  </si>
  <si>
    <t xml:space="preserve">ZUNANJA RAZSVETLJAVA ČISTILNE NAPRAVE </t>
  </si>
  <si>
    <t>Josip IŠTVAN, el. teh.</t>
  </si>
  <si>
    <r>
      <rPr>
        <u/>
        <sz val="11"/>
        <rFont val="Arial CE"/>
        <charset val="238"/>
      </rPr>
      <t>EATON, XV-152-D6-10TVRC-10</t>
    </r>
    <r>
      <rPr>
        <sz val="11"/>
        <rFont val="Arial CE"/>
        <family val="2"/>
        <charset val="238"/>
      </rPr>
      <t>, barvni zaslon na dotik daigonale 10,4",  Resistive touch, PLC funkcionalost, z nadednjimi komunikacijami: 
 - Ethernet,
 - USB,
 - RS232
 - RS485
 - CANbus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</si>
</sst>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_€"/>
    <numFmt numFmtId="165" formatCode="#,##0.00;[Red]#,##0.00"/>
  </numFmts>
  <fonts count="40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Arial CE"/>
      <family val="2"/>
      <charset val="238"/>
    </font>
    <font>
      <sz val="11"/>
      <color indexed="8"/>
      <name val="MS Sans Serif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i/>
      <u/>
      <sz val="12"/>
      <name val="Arial"/>
      <family val="2"/>
      <charset val="238"/>
    </font>
    <font>
      <sz val="12"/>
      <name val="Courier"/>
      <family val="3"/>
    </font>
    <font>
      <i/>
      <sz val="11"/>
      <name val="Arial"/>
      <family val="2"/>
    </font>
    <font>
      <i/>
      <sz val="11"/>
      <name val="Arial CE"/>
      <charset val="238"/>
    </font>
    <font>
      <sz val="11"/>
      <name val="Arial CE"/>
      <charset val="238"/>
    </font>
    <font>
      <i/>
      <sz val="11"/>
      <name val="Arial CE"/>
      <family val="2"/>
      <charset val="238"/>
    </font>
    <font>
      <sz val="11"/>
      <name val="Courier"/>
      <family val="1"/>
      <charset val="238"/>
    </font>
    <font>
      <u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44" fontId="28" fillId="0" borderId="0" applyFont="0" applyFill="0" applyBorder="0" applyAlignment="0" applyProtection="0"/>
    <xf numFmtId="0" fontId="33" fillId="0" borderId="0"/>
  </cellStyleXfs>
  <cellXfs count="330">
    <xf numFmtId="0" fontId="0" fillId="0" borderId="0" xfId="0"/>
    <xf numFmtId="165" fontId="12" fillId="0" borderId="0" xfId="0" applyNumberFormat="1" applyFont="1" applyFill="1" applyBorder="1" applyAlignment="1" applyProtection="1">
      <alignment horizontal="right" vertical="top" wrapText="1"/>
    </xf>
    <xf numFmtId="164" fontId="4" fillId="0" borderId="0" xfId="0" applyNumberFormat="1" applyFont="1" applyFill="1" applyBorder="1" applyAlignment="1" applyProtection="1">
      <alignment horizontal="right" vertical="top" wrapText="1"/>
    </xf>
    <xf numFmtId="164" fontId="4" fillId="0" borderId="0" xfId="0" applyNumberFormat="1" applyFont="1" applyFill="1" applyBorder="1" applyAlignment="1" applyProtection="1">
      <alignment horizontal="right" wrapText="1"/>
    </xf>
    <xf numFmtId="2" fontId="1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justify" vertical="top" wrapText="1" readingOrder="1"/>
    </xf>
    <xf numFmtId="0" fontId="5" fillId="0" borderId="0" xfId="0" applyFont="1" applyAlignment="1" applyProtection="1">
      <alignment horizontal="right" wrapText="1"/>
    </xf>
    <xf numFmtId="2" fontId="5" fillId="0" borderId="0" xfId="0" applyNumberFormat="1" applyFont="1" applyAlignment="1" applyProtection="1">
      <alignment horizontal="right" wrapText="1"/>
    </xf>
    <xf numFmtId="164" fontId="0" fillId="0" borderId="0" xfId="0" applyNumberFormat="1" applyAlignment="1" applyProtection="1">
      <alignment horizontal="right" wrapText="1"/>
    </xf>
    <xf numFmtId="164" fontId="0" fillId="0" borderId="0" xfId="0" applyNumberFormat="1" applyAlignment="1" applyProtection="1">
      <alignment wrapText="1"/>
    </xf>
    <xf numFmtId="0" fontId="0" fillId="0" borderId="0" xfId="0" applyAlignment="1" applyProtection="1">
      <alignment vertical="distributed" wrapText="1"/>
    </xf>
    <xf numFmtId="164" fontId="2" fillId="0" borderId="0" xfId="0" applyNumberFormat="1" applyFont="1" applyBorder="1" applyAlignment="1" applyProtection="1">
      <alignment horizontal="right" shrinkToFit="1"/>
    </xf>
    <xf numFmtId="164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49" fontId="7" fillId="0" borderId="0" xfId="0" applyNumberFormat="1" applyFont="1" applyBorder="1" applyAlignment="1" applyProtection="1">
      <alignment horizontal="left" vertical="center" shrinkToFit="1"/>
    </xf>
    <xf numFmtId="0" fontId="3" fillId="0" borderId="0" xfId="0" quotePrefix="1" applyFont="1" applyFill="1" applyBorder="1" applyAlignment="1" applyProtection="1">
      <alignment horizontal="left" vertical="top" wrapText="1"/>
    </xf>
    <xf numFmtId="164" fontId="4" fillId="0" borderId="0" xfId="0" applyNumberFormat="1" applyFont="1" applyFill="1" applyAlignment="1" applyProtection="1">
      <alignment horizontal="right" wrapText="1"/>
    </xf>
    <xf numFmtId="0" fontId="1" fillId="0" borderId="0" xfId="0" applyFont="1" applyFill="1" applyAlignment="1" applyProtection="1">
      <alignment wrapText="1"/>
    </xf>
    <xf numFmtId="0" fontId="10" fillId="0" borderId="0" xfId="0" applyNumberFormat="1" applyFont="1" applyFill="1" applyAlignment="1" applyProtection="1">
      <alignment horizontal="justify" vertical="top" wrapText="1"/>
    </xf>
    <xf numFmtId="0" fontId="11" fillId="0" borderId="0" xfId="0" applyFont="1" applyFill="1" applyBorder="1" applyAlignment="1" applyProtection="1">
      <alignment horizontal="right" wrapText="1"/>
    </xf>
    <xf numFmtId="2" fontId="11" fillId="0" borderId="0" xfId="0" applyNumberFormat="1" applyFont="1" applyFill="1" applyBorder="1" applyAlignment="1" applyProtection="1">
      <alignment horizontal="right" wrapText="1"/>
    </xf>
    <xf numFmtId="164" fontId="4" fillId="0" borderId="0" xfId="0" applyNumberFormat="1" applyFont="1" applyFill="1" applyAlignment="1" applyProtection="1">
      <alignment wrapText="1"/>
    </xf>
    <xf numFmtId="0" fontId="11" fillId="0" borderId="0" xfId="0" applyNumberFormat="1" applyFont="1" applyFill="1" applyAlignment="1" applyProtection="1">
      <alignment horizontal="justify" vertical="top" wrapText="1"/>
    </xf>
    <xf numFmtId="164" fontId="3" fillId="0" borderId="0" xfId="0" applyNumberFormat="1" applyFont="1" applyFill="1" applyAlignment="1" applyProtection="1">
      <alignment wrapText="1"/>
    </xf>
    <xf numFmtId="0" fontId="4" fillId="0" borderId="0" xfId="0" applyFont="1" applyFill="1" applyAlignment="1" applyProtection="1">
      <alignment horizontal="left" vertical="top"/>
    </xf>
    <xf numFmtId="0" fontId="4" fillId="0" borderId="0" xfId="0" applyNumberFormat="1" applyFont="1" applyBorder="1" applyAlignment="1" applyProtection="1">
      <alignment horizontal="justify" vertical="top"/>
    </xf>
    <xf numFmtId="0" fontId="4" fillId="0" borderId="0" xfId="0" applyFont="1" applyFill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right"/>
    </xf>
    <xf numFmtId="164" fontId="4" fillId="0" borderId="0" xfId="0" applyNumberFormat="1" applyFont="1" applyAlignment="1" applyProtection="1">
      <alignment horizontal="right"/>
    </xf>
    <xf numFmtId="164" fontId="3" fillId="0" borderId="0" xfId="0" applyNumberFormat="1" applyFont="1" applyFill="1" applyProtection="1"/>
    <xf numFmtId="0" fontId="1" fillId="0" borderId="0" xfId="0" applyFont="1" applyProtection="1"/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Border="1" applyAlignment="1" applyProtection="1">
      <alignment horizontal="right" wrapText="1"/>
    </xf>
    <xf numFmtId="2" fontId="3" fillId="0" borderId="0" xfId="0" applyNumberFormat="1" applyFont="1" applyFill="1" applyBorder="1" applyAlignment="1" applyProtection="1">
      <alignment horizontal="right" wrapText="1"/>
    </xf>
    <xf numFmtId="0" fontId="12" fillId="0" borderId="0" xfId="0" quotePrefix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right" wrapText="1"/>
    </xf>
    <xf numFmtId="2" fontId="4" fillId="0" borderId="0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Alignment="1" applyProtection="1">
      <alignment horizontal="right" wrapText="1"/>
    </xf>
    <xf numFmtId="0" fontId="10" fillId="0" borderId="0" xfId="0" applyNumberFormat="1" applyFont="1" applyFill="1" applyAlignment="1" applyProtection="1">
      <alignment horizontal="left" vertical="top" wrapText="1"/>
    </xf>
    <xf numFmtId="0" fontId="3" fillId="0" borderId="1" xfId="0" quotePrefix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horizontal="right" vertical="top" wrapText="1"/>
    </xf>
    <xf numFmtId="164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Border="1" applyAlignment="1" applyProtection="1">
      <alignment horizontal="left" vertical="top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justify" vertical="top" wrapText="1"/>
    </xf>
    <xf numFmtId="0" fontId="7" fillId="0" borderId="0" xfId="0" applyNumberFormat="1" applyFont="1" applyBorder="1" applyAlignment="1" applyProtection="1">
      <alignment horizontal="left" vertical="center" shrinkToFit="1"/>
    </xf>
    <xf numFmtId="0" fontId="8" fillId="0" borderId="0" xfId="0" applyFont="1" applyAlignment="1" applyProtection="1">
      <alignment horizontal="right" vertical="center" shrinkToFit="1"/>
    </xf>
    <xf numFmtId="2" fontId="8" fillId="0" borderId="0" xfId="0" applyNumberFormat="1" applyFont="1" applyAlignment="1" applyProtection="1">
      <alignment horizontal="right" vertical="center" shrinkToFi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wrapText="1"/>
    </xf>
    <xf numFmtId="2" fontId="4" fillId="0" borderId="2" xfId="0" applyNumberFormat="1" applyFont="1" applyFill="1" applyBorder="1" applyAlignment="1" applyProtection="1">
      <alignment horizontal="center" wrapText="1"/>
    </xf>
    <xf numFmtId="164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justify" vertical="top" wrapText="1"/>
    </xf>
    <xf numFmtId="0" fontId="4" fillId="0" borderId="0" xfId="0" quotePrefix="1" applyFont="1" applyFill="1" applyBorder="1" applyAlignment="1" applyProtection="1">
      <alignment horizontal="left" vertical="top" wrapText="1"/>
    </xf>
    <xf numFmtId="0" fontId="12" fillId="0" borderId="0" xfId="0" applyNumberFormat="1" applyFont="1" applyAlignment="1" applyProtection="1">
      <alignment horizontal="justify" vertical="top"/>
    </xf>
    <xf numFmtId="164" fontId="0" fillId="0" borderId="0" xfId="0" applyNumberFormat="1" applyFont="1" applyAlignment="1" applyProtection="1">
      <alignment horizontal="right" wrapText="1"/>
    </xf>
    <xf numFmtId="2" fontId="4" fillId="0" borderId="0" xfId="0" applyNumberFormat="1" applyFont="1" applyFill="1" applyAlignment="1" applyProtection="1">
      <alignment horizontal="right"/>
    </xf>
    <xf numFmtId="164" fontId="1" fillId="0" borderId="0" xfId="0" applyNumberFormat="1" applyFont="1" applyFill="1" applyAlignment="1" applyProtection="1">
      <alignment horizontal="right" wrapText="1"/>
    </xf>
    <xf numFmtId="164" fontId="4" fillId="0" borderId="0" xfId="3" applyNumberFormat="1" applyFont="1" applyFill="1" applyAlignment="1" applyProtection="1">
      <alignment wrapText="1"/>
    </xf>
    <xf numFmtId="0" fontId="11" fillId="0" borderId="1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 applyProtection="1">
      <alignment horizontal="right" wrapText="1"/>
    </xf>
    <xf numFmtId="2" fontId="11" fillId="0" borderId="1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 applyProtection="1">
      <alignment horizontal="right" wrapText="1"/>
    </xf>
    <xf numFmtId="2" fontId="4" fillId="0" borderId="2" xfId="0" applyNumberFormat="1" applyFont="1" applyFill="1" applyBorder="1" applyAlignment="1" applyProtection="1">
      <alignment horizontal="right" wrapText="1"/>
    </xf>
    <xf numFmtId="164" fontId="4" fillId="0" borderId="2" xfId="0" applyNumberFormat="1" applyFont="1" applyFill="1" applyBorder="1" applyAlignment="1" applyProtection="1">
      <alignment horizontal="right" wrapText="1"/>
    </xf>
    <xf numFmtId="164" fontId="4" fillId="0" borderId="2" xfId="0" applyNumberFormat="1" applyFont="1" applyFill="1" applyBorder="1" applyAlignment="1" applyProtection="1">
      <alignment wrapText="1"/>
    </xf>
    <xf numFmtId="0" fontId="11" fillId="0" borderId="0" xfId="0" applyNumberFormat="1" applyFont="1" applyFill="1" applyBorder="1" applyAlignment="1" applyProtection="1">
      <alignment horizontal="right" vertical="top" wrapText="1"/>
    </xf>
    <xf numFmtId="164" fontId="4" fillId="0" borderId="0" xfId="0" applyNumberFormat="1" applyFont="1" applyFill="1" applyProtection="1"/>
    <xf numFmtId="0" fontId="4" fillId="0" borderId="0" xfId="0" applyNumberFormat="1" applyFont="1" applyFill="1" applyAlignment="1" applyProtection="1">
      <alignment horizontal="justify" vertical="top" wrapText="1" shrinkToFit="1"/>
    </xf>
    <xf numFmtId="2" fontId="12" fillId="0" borderId="0" xfId="0" quotePrefix="1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Alignment="1" applyProtection="1">
      <alignment horizontal="justify" vertical="top" wrapText="1"/>
    </xf>
    <xf numFmtId="0" fontId="13" fillId="0" borderId="0" xfId="0" applyFont="1" applyFill="1" applyAlignment="1" applyProtection="1">
      <alignment vertical="top"/>
    </xf>
    <xf numFmtId="0" fontId="13" fillId="0" borderId="0" xfId="0" applyNumberFormat="1" applyFont="1" applyFill="1" applyAlignment="1" applyProtection="1">
      <alignment horizontal="justify" vertical="top" wrapText="1"/>
    </xf>
    <xf numFmtId="0" fontId="13" fillId="0" borderId="0" xfId="0" applyFont="1" applyFill="1" applyAlignment="1" applyProtection="1">
      <alignment horizontal="right"/>
    </xf>
    <xf numFmtId="2" fontId="13" fillId="0" borderId="0" xfId="0" applyNumberFormat="1" applyFont="1" applyFill="1" applyAlignment="1" applyProtection="1">
      <alignment horizontal="right"/>
    </xf>
    <xf numFmtId="0" fontId="12" fillId="0" borderId="0" xfId="0" applyFont="1" applyAlignment="1" applyProtection="1">
      <alignment horizontal="justify" vertical="top"/>
    </xf>
    <xf numFmtId="0" fontId="4" fillId="0" borderId="0" xfId="2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justify" vertical="top"/>
    </xf>
    <xf numFmtId="49" fontId="4" fillId="0" borderId="0" xfId="0" applyNumberFormat="1" applyFont="1" applyBorder="1" applyAlignment="1" applyProtection="1">
      <alignment horizontal="left" vertical="top" shrinkToFit="1"/>
    </xf>
    <xf numFmtId="0" fontId="4" fillId="0" borderId="0" xfId="0" applyNumberFormat="1" applyFont="1" applyBorder="1" applyAlignment="1" applyProtection="1">
      <alignment horizontal="justify" vertical="top" wrapText="1" shrinkToFit="1"/>
    </xf>
    <xf numFmtId="0" fontId="3" fillId="0" borderId="0" xfId="0" applyFont="1" applyFill="1" applyAlignment="1" applyProtection="1">
      <alignment horizontal="right"/>
    </xf>
    <xf numFmtId="2" fontId="3" fillId="0" borderId="0" xfId="0" applyNumberFormat="1" applyFont="1" applyFill="1" applyBorder="1" applyAlignment="1" applyProtection="1">
      <alignment horizontal="right"/>
    </xf>
    <xf numFmtId="164" fontId="23" fillId="0" borderId="0" xfId="0" applyNumberFormat="1" applyFont="1" applyAlignment="1" applyProtection="1">
      <alignment horizontal="right" wrapText="1"/>
    </xf>
    <xf numFmtId="0" fontId="4" fillId="0" borderId="0" xfId="0" applyFont="1" applyBorder="1" applyAlignment="1" applyProtection="1">
      <alignment shrinkToFit="1"/>
    </xf>
    <xf numFmtId="49" fontId="4" fillId="0" borderId="0" xfId="0" applyNumberFormat="1" applyFont="1" applyAlignment="1" applyProtection="1">
      <alignment horizontal="right" vertical="top" wrapText="1"/>
    </xf>
    <xf numFmtId="0" fontId="4" fillId="0" borderId="0" xfId="0" applyFont="1" applyAlignment="1" applyProtection="1">
      <alignment horizontal="justify" vertical="top" wrapText="1" readingOrder="1"/>
    </xf>
    <xf numFmtId="0" fontId="1" fillId="0" borderId="0" xfId="0" applyFont="1" applyFill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 shrinkToFit="1"/>
    </xf>
    <xf numFmtId="0" fontId="4" fillId="0" borderId="0" xfId="0" applyFont="1" applyAlignment="1" applyProtection="1">
      <alignment horizontal="right" wrapText="1"/>
    </xf>
    <xf numFmtId="0" fontId="4" fillId="0" borderId="0" xfId="0" applyFont="1" applyAlignment="1" applyProtection="1">
      <alignment horizontal="center" wrapText="1"/>
    </xf>
    <xf numFmtId="164" fontId="4" fillId="0" borderId="0" xfId="0" applyNumberFormat="1" applyFont="1" applyProtection="1"/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top"/>
    </xf>
    <xf numFmtId="0" fontId="26" fillId="0" borderId="0" xfId="0" applyFont="1" applyAlignment="1" applyProtection="1">
      <alignment horizontal="justify" vertical="top" wrapText="1"/>
    </xf>
    <xf numFmtId="0" fontId="27" fillId="0" borderId="0" xfId="0" applyFont="1" applyAlignment="1" applyProtection="1">
      <alignment horizontal="right" wrapText="1"/>
    </xf>
    <xf numFmtId="0" fontId="26" fillId="0" borderId="0" xfId="0" applyFont="1" applyAlignment="1" applyProtection="1">
      <alignment wrapText="1"/>
    </xf>
    <xf numFmtId="0" fontId="26" fillId="0" borderId="0" xfId="0" applyFont="1" applyAlignment="1" applyProtection="1">
      <alignment horizontal="left" vertical="top" wrapText="1"/>
    </xf>
    <xf numFmtId="0" fontId="26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horizontal="right" vertical="top" wrapText="1"/>
    </xf>
    <xf numFmtId="164" fontId="27" fillId="0" borderId="0" xfId="0" applyNumberFormat="1" applyFont="1" applyBorder="1" applyAlignment="1" applyProtection="1">
      <alignment horizontal="right" vertical="top" wrapText="1"/>
    </xf>
    <xf numFmtId="164" fontId="26" fillId="0" borderId="0" xfId="0" applyNumberFormat="1" applyFont="1" applyBorder="1" applyAlignment="1" applyProtection="1">
      <alignment horizontal="right" vertical="top" wrapText="1"/>
    </xf>
    <xf numFmtId="0" fontId="30" fillId="0" borderId="0" xfId="0" applyFont="1" applyAlignment="1" applyProtection="1">
      <alignment horizontal="left" vertical="top" wrapText="1"/>
    </xf>
    <xf numFmtId="0" fontId="26" fillId="0" borderId="0" xfId="0" applyFont="1" applyBorder="1" applyAlignment="1" applyProtection="1">
      <alignment horizontal="left" vertical="top" wrapText="1"/>
    </xf>
    <xf numFmtId="0" fontId="30" fillId="0" borderId="0" xfId="0" applyFont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 vertical="top" wrapText="1"/>
    </xf>
    <xf numFmtId="164" fontId="5" fillId="0" borderId="0" xfId="0" applyNumberFormat="1" applyFont="1" applyBorder="1" applyAlignment="1" applyProtection="1">
      <alignment vertical="top"/>
    </xf>
    <xf numFmtId="0" fontId="5" fillId="0" borderId="0" xfId="0" applyFont="1" applyFill="1" applyBorder="1" applyAlignment="1" applyProtection="1">
      <alignment wrapText="1"/>
    </xf>
    <xf numFmtId="0" fontId="5" fillId="0" borderId="0" xfId="0" applyFont="1" applyFill="1" applyAlignment="1" applyProtection="1">
      <alignment wrapText="1"/>
    </xf>
    <xf numFmtId="0" fontId="4" fillId="0" borderId="0" xfId="0" applyFont="1" applyFill="1" applyBorder="1" applyAlignment="1" applyProtection="1">
      <alignment horizontal="left" wrapText="1"/>
    </xf>
    <xf numFmtId="164" fontId="17" fillId="0" borderId="0" xfId="0" applyNumberFormat="1" applyFont="1" applyBorder="1" applyAlignment="1" applyProtection="1">
      <alignment horizontal="right" vertical="top" wrapText="1"/>
    </xf>
    <xf numFmtId="164" fontId="17" fillId="0" borderId="0" xfId="0" applyNumberFormat="1" applyFont="1" applyBorder="1" applyAlignment="1" applyProtection="1">
      <alignment vertical="top"/>
    </xf>
    <xf numFmtId="0" fontId="17" fillId="0" borderId="0" xfId="0" applyFont="1" applyFill="1" applyBorder="1" applyAlignment="1" applyProtection="1">
      <alignment wrapText="1"/>
    </xf>
    <xf numFmtId="0" fontId="17" fillId="0" borderId="0" xfId="0" applyFont="1" applyFill="1" applyAlignment="1" applyProtection="1">
      <alignment wrapText="1"/>
    </xf>
    <xf numFmtId="0" fontId="4" fillId="0" borderId="0" xfId="0" applyFont="1" applyFill="1" applyBorder="1" applyAlignment="1" applyProtection="1">
      <alignment vertical="center" wrapText="1"/>
    </xf>
    <xf numFmtId="164" fontId="17" fillId="0" borderId="0" xfId="0" applyNumberFormat="1" applyFont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vertical="top" wrapText="1"/>
    </xf>
    <xf numFmtId="44" fontId="17" fillId="0" borderId="0" xfId="3" applyFont="1" applyBorder="1" applyAlignment="1" applyProtection="1">
      <alignment horizontal="right" wrapText="1"/>
    </xf>
    <xf numFmtId="44" fontId="17" fillId="0" borderId="0" xfId="3" applyFont="1" applyBorder="1" applyAlignment="1" applyProtection="1"/>
    <xf numFmtId="0" fontId="4" fillId="0" borderId="0" xfId="0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 vertical="top" wrapText="1"/>
    </xf>
    <xf numFmtId="164" fontId="4" fillId="0" borderId="0" xfId="0" applyNumberFormat="1" applyFont="1" applyBorder="1" applyAlignment="1" applyProtection="1">
      <alignment horizontal="right" wrapText="1"/>
    </xf>
    <xf numFmtId="0" fontId="18" fillId="0" borderId="0" xfId="0" applyFont="1" applyAlignment="1" applyProtection="1">
      <alignment wrapText="1"/>
    </xf>
    <xf numFmtId="0" fontId="17" fillId="0" borderId="0" xfId="0" applyFont="1" applyBorder="1" applyAlignment="1" applyProtection="1">
      <alignment horizontal="justify" vertical="top" wrapText="1" readingOrder="1"/>
    </xf>
    <xf numFmtId="0" fontId="17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right" wrapText="1"/>
    </xf>
    <xf numFmtId="2" fontId="17" fillId="0" borderId="0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center" wrapText="1"/>
    </xf>
    <xf numFmtId="39" fontId="17" fillId="0" borderId="0" xfId="3" applyNumberFormat="1" applyFont="1" applyBorder="1" applyAlignment="1" applyProtection="1"/>
    <xf numFmtId="0" fontId="4" fillId="0" borderId="0" xfId="0" applyFont="1" applyBorder="1" applyAlignment="1" applyProtection="1">
      <alignment horizontal="justify" vertical="top" wrapText="1" readingOrder="1"/>
    </xf>
    <xf numFmtId="0" fontId="15" fillId="0" borderId="0" xfId="0" applyFont="1" applyAlignment="1" applyProtection="1">
      <alignment vertical="distributed" wrapText="1"/>
    </xf>
    <xf numFmtId="0" fontId="4" fillId="0" borderId="0" xfId="0" applyFont="1" applyBorder="1" applyAlignment="1" applyProtection="1">
      <alignment horizontal="right" wrapText="1"/>
    </xf>
    <xf numFmtId="2" fontId="4" fillId="0" borderId="0" xfId="0" applyNumberFormat="1" applyFont="1" applyBorder="1" applyAlignment="1" applyProtection="1">
      <alignment horizontal="right" wrapText="1"/>
    </xf>
    <xf numFmtId="44" fontId="17" fillId="0" borderId="0" xfId="3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right" vertical="top" wrapText="1"/>
    </xf>
    <xf numFmtId="164" fontId="17" fillId="0" borderId="0" xfId="3" applyNumberFormat="1" applyFont="1" applyBorder="1" applyAlignment="1" applyProtection="1">
      <alignment horizontal="right" wrapText="1"/>
    </xf>
    <xf numFmtId="49" fontId="4" fillId="0" borderId="0" xfId="0" applyNumberFormat="1" applyFont="1" applyBorder="1" applyAlignment="1" applyProtection="1">
      <alignment horizontal="center" vertical="top"/>
    </xf>
    <xf numFmtId="164" fontId="15" fillId="0" borderId="0" xfId="0" applyNumberFormat="1" applyFont="1" applyFill="1" applyAlignment="1" applyProtection="1">
      <alignment wrapText="1"/>
    </xf>
    <xf numFmtId="0" fontId="15" fillId="0" borderId="0" xfId="0" applyFont="1" applyFill="1" applyBorder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2" fontId="5" fillId="0" borderId="0" xfId="0" applyNumberFormat="1" applyFont="1" applyBorder="1" applyAlignment="1" applyProtection="1">
      <alignment horizontal="right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right" vertical="distributed" wrapText="1"/>
    </xf>
    <xf numFmtId="2" fontId="19" fillId="0" borderId="0" xfId="0" applyNumberFormat="1" applyFont="1" applyBorder="1" applyAlignment="1" applyProtection="1">
      <alignment horizontal="right" vertical="distributed" wrapText="1"/>
    </xf>
    <xf numFmtId="164" fontId="4" fillId="0" borderId="0" xfId="0" applyNumberFormat="1" applyFont="1" applyBorder="1" applyAlignment="1" applyProtection="1">
      <alignment horizontal="right" vertical="distributed" wrapText="1"/>
    </xf>
    <xf numFmtId="0" fontId="10" fillId="0" borderId="0" xfId="0" quotePrefix="1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right" wrapText="1"/>
    </xf>
    <xf numFmtId="2" fontId="10" fillId="0" borderId="0" xfId="0" applyNumberFormat="1" applyFont="1" applyFill="1" applyBorder="1" applyAlignment="1" applyProtection="1">
      <alignment horizontal="right" wrapText="1"/>
    </xf>
    <xf numFmtId="0" fontId="24" fillId="0" borderId="0" xfId="0" applyFont="1" applyFill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justify" vertical="center" wrapText="1"/>
    </xf>
    <xf numFmtId="1" fontId="4" fillId="0" borderId="0" xfId="0" applyNumberFormat="1" applyFont="1" applyFill="1" applyBorder="1" applyAlignment="1" applyProtection="1">
      <alignment horizontal="right" wrapText="1"/>
    </xf>
    <xf numFmtId="1" fontId="1" fillId="0" borderId="0" xfId="0" applyNumberFormat="1" applyFont="1" applyBorder="1" applyAlignment="1" applyProtection="1">
      <alignment horizontal="left" wrapText="1"/>
    </xf>
    <xf numFmtId="2" fontId="1" fillId="0" borderId="0" xfId="0" applyNumberFormat="1" applyFont="1" applyBorder="1" applyAlignment="1" applyProtection="1">
      <alignment horizontal="left" wrapText="1"/>
    </xf>
    <xf numFmtId="0" fontId="15" fillId="0" borderId="0" xfId="0" applyFont="1" applyFill="1" applyAlignment="1" applyProtection="1">
      <alignment vertical="distributed" wrapText="1"/>
    </xf>
    <xf numFmtId="0" fontId="1" fillId="0" borderId="0" xfId="0" applyFont="1" applyBorder="1" applyAlignment="1" applyProtection="1">
      <alignment horizontal="left" wrapText="1"/>
    </xf>
    <xf numFmtId="0" fontId="21" fillId="0" borderId="0" xfId="0" applyFont="1" applyFill="1" applyBorder="1" applyAlignment="1" applyProtection="1">
      <alignment horizontal="justify" vertical="top" wrapText="1" readingOrder="1"/>
    </xf>
    <xf numFmtId="164" fontId="21" fillId="0" borderId="0" xfId="0" applyNumberFormat="1" applyFont="1" applyFill="1" applyBorder="1" applyAlignment="1" applyProtection="1">
      <alignment horizontal="right" vertical="distributed" wrapText="1"/>
    </xf>
    <xf numFmtId="0" fontId="20" fillId="0" borderId="0" xfId="0" applyFont="1" applyFill="1" applyBorder="1" applyAlignment="1" applyProtection="1">
      <alignment vertical="distributed" wrapText="1"/>
    </xf>
    <xf numFmtId="1" fontId="15" fillId="0" borderId="0" xfId="0" applyNumberFormat="1" applyFont="1" applyBorder="1" applyAlignment="1" applyProtection="1">
      <alignment horizontal="left" wrapText="1"/>
    </xf>
    <xf numFmtId="2" fontId="15" fillId="0" borderId="0" xfId="0" applyNumberFormat="1" applyFont="1" applyBorder="1" applyAlignment="1" applyProtection="1">
      <alignment horizontal="left" wrapText="1"/>
    </xf>
    <xf numFmtId="164" fontId="17" fillId="0" borderId="0" xfId="0" applyNumberFormat="1" applyFont="1" applyBorder="1" applyAlignment="1" applyProtection="1">
      <alignment horizontal="right" vertical="distributed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justify" vertical="top" wrapText="1" readingOrder="1"/>
    </xf>
    <xf numFmtId="1" fontId="1" fillId="0" borderId="0" xfId="0" applyNumberFormat="1" applyFont="1" applyFill="1" applyBorder="1" applyAlignment="1" applyProtection="1">
      <alignment horizontal="left" wrapText="1"/>
    </xf>
    <xf numFmtId="2" fontId="1" fillId="0" borderId="0" xfId="0" applyNumberFormat="1" applyFont="1" applyFill="1" applyBorder="1" applyAlignment="1" applyProtection="1">
      <alignment horizontal="left" wrapText="1"/>
    </xf>
    <xf numFmtId="164" fontId="4" fillId="0" borderId="0" xfId="0" applyNumberFormat="1" applyFont="1" applyFill="1" applyBorder="1" applyAlignment="1" applyProtection="1">
      <alignment horizontal="right" vertical="distributed" wrapText="1"/>
    </xf>
    <xf numFmtId="0" fontId="1" fillId="0" borderId="0" xfId="0" applyFont="1" applyFill="1" applyAlignment="1" applyProtection="1">
      <alignment vertical="distributed" wrapText="1"/>
    </xf>
    <xf numFmtId="0" fontId="21" fillId="0" borderId="0" xfId="0" applyFont="1" applyFill="1" applyBorder="1" applyAlignment="1" applyProtection="1">
      <alignment horizontal="left" vertical="top" wrapText="1" readingOrder="1"/>
    </xf>
    <xf numFmtId="1" fontId="20" fillId="0" borderId="0" xfId="0" applyNumberFormat="1" applyFont="1" applyFill="1" applyBorder="1" applyAlignment="1" applyProtection="1">
      <alignment horizontal="left" wrapText="1"/>
    </xf>
    <xf numFmtId="2" fontId="20" fillId="0" borderId="0" xfId="0" applyNumberFormat="1" applyFont="1" applyFill="1" applyBorder="1" applyAlignment="1" applyProtection="1">
      <alignment horizontal="left" wrapText="1"/>
    </xf>
    <xf numFmtId="0" fontId="21" fillId="0" borderId="0" xfId="0" applyFont="1" applyFill="1" applyBorder="1" applyAlignment="1" applyProtection="1">
      <alignment horizontal="right" vertical="top" wrapText="1"/>
    </xf>
    <xf numFmtId="1" fontId="21" fillId="0" borderId="0" xfId="0" applyNumberFormat="1" applyFont="1" applyFill="1" applyBorder="1" applyAlignment="1" applyProtection="1">
      <alignment horizontal="right" wrapText="1"/>
    </xf>
    <xf numFmtId="2" fontId="21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Border="1" applyAlignment="1" applyProtection="1">
      <alignment vertical="distributed" wrapText="1"/>
    </xf>
    <xf numFmtId="4" fontId="17" fillId="0" borderId="0" xfId="0" applyNumberFormat="1" applyFont="1" applyBorder="1" applyAlignment="1" applyProtection="1">
      <alignment vertical="top"/>
    </xf>
    <xf numFmtId="0" fontId="20" fillId="0" borderId="0" xfId="0" applyFont="1" applyFill="1" applyBorder="1" applyAlignment="1" applyProtection="1">
      <alignment horizontal="left" wrapText="1"/>
    </xf>
    <xf numFmtId="44" fontId="4" fillId="0" borderId="0" xfId="3" applyFont="1" applyBorder="1" applyAlignment="1" applyProtection="1">
      <alignment wrapText="1"/>
    </xf>
    <xf numFmtId="0" fontId="1" fillId="0" borderId="0" xfId="0" applyFont="1" applyAlignment="1" applyProtection="1">
      <alignment vertical="distributed" wrapText="1"/>
    </xf>
    <xf numFmtId="44" fontId="21" fillId="0" borderId="0" xfId="3" applyFont="1" applyFill="1" applyBorder="1" applyAlignment="1" applyProtection="1">
      <alignment wrapText="1"/>
    </xf>
    <xf numFmtId="0" fontId="15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justify" vertical="top" wrapText="1" readingOrder="1"/>
    </xf>
    <xf numFmtId="0" fontId="31" fillId="0" borderId="0" xfId="0" applyFont="1" applyAlignment="1" applyProtection="1">
      <alignment horizontal="left" wrapText="1"/>
    </xf>
    <xf numFmtId="164" fontId="0" fillId="0" borderId="0" xfId="0" applyNumberFormat="1" applyAlignment="1" applyProtection="1">
      <alignment vertical="distributed" wrapText="1"/>
    </xf>
    <xf numFmtId="0" fontId="3" fillId="0" borderId="0" xfId="0" applyFont="1" applyFill="1" applyBorder="1" applyAlignment="1" applyProtection="1">
      <alignment horizontal="justify" vertical="center" wrapText="1"/>
    </xf>
    <xf numFmtId="1" fontId="3" fillId="0" borderId="0" xfId="0" applyNumberFormat="1" applyFont="1" applyFill="1" applyBorder="1" applyAlignment="1" applyProtection="1">
      <alignment horizontal="right" wrapText="1"/>
    </xf>
    <xf numFmtId="0" fontId="29" fillId="0" borderId="0" xfId="0" applyFont="1" applyFill="1" applyBorder="1" applyAlignment="1" applyProtection="1">
      <alignment wrapText="1"/>
    </xf>
    <xf numFmtId="0" fontId="29" fillId="0" borderId="0" xfId="0" applyFont="1" applyFill="1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horizontal="left" vertical="top" wrapText="1"/>
    </xf>
    <xf numFmtId="0" fontId="23" fillId="0" borderId="0" xfId="0" applyFont="1" applyAlignment="1" applyProtection="1">
      <alignment horizontal="justify" vertical="top" wrapText="1" readingOrder="1"/>
    </xf>
    <xf numFmtId="2" fontId="0" fillId="0" borderId="0" xfId="0" applyNumberFormat="1" applyAlignment="1" applyProtection="1">
      <alignment horizontal="right" wrapText="1"/>
    </xf>
    <xf numFmtId="2" fontId="31" fillId="0" borderId="0" xfId="0" applyNumberFormat="1" applyFont="1" applyAlignment="1" applyProtection="1">
      <alignment horizontal="left" wrapText="1"/>
    </xf>
    <xf numFmtId="2" fontId="0" fillId="0" borderId="0" xfId="0" applyNumberFormat="1" applyAlignment="1" applyProtection="1">
      <alignment horizontal="center" wrapText="1"/>
    </xf>
    <xf numFmtId="0" fontId="23" fillId="0" borderId="0" xfId="0" applyFont="1" applyAlignment="1" applyProtection="1">
      <alignment horizontal="right" wrapText="1"/>
    </xf>
    <xf numFmtId="2" fontId="23" fillId="0" borderId="0" xfId="0" applyNumberFormat="1" applyFont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left" vertical="top" wrapText="1"/>
    </xf>
    <xf numFmtId="2" fontId="4" fillId="0" borderId="0" xfId="0" applyNumberFormat="1" applyFont="1" applyAlignment="1" applyProtection="1">
      <alignment horizontal="right" wrapText="1"/>
    </xf>
    <xf numFmtId="164" fontId="4" fillId="0" borderId="0" xfId="0" applyNumberFormat="1" applyFont="1" applyAlignment="1" applyProtection="1">
      <alignment horizontal="right" vertical="distributed" wrapText="1"/>
    </xf>
    <xf numFmtId="164" fontId="4" fillId="0" borderId="0" xfId="0" applyNumberFormat="1" applyFont="1" applyAlignment="1" applyProtection="1">
      <alignment vertical="distributed" wrapText="1"/>
    </xf>
    <xf numFmtId="0" fontId="4" fillId="0" borderId="0" xfId="0" applyFont="1" applyAlignment="1" applyProtection="1">
      <alignment vertical="distributed" wrapText="1"/>
    </xf>
    <xf numFmtId="164" fontId="4" fillId="0" borderId="0" xfId="0" applyNumberFormat="1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164" fontId="4" fillId="0" borderId="0" xfId="0" applyNumberFormat="1" applyFont="1" applyFill="1" applyAlignment="1" applyProtection="1">
      <alignment horizontal="right" wrapText="1"/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164" fontId="13" fillId="0" borderId="0" xfId="0" applyNumberFormat="1" applyFont="1" applyFill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right" wrapText="1"/>
      <protection locked="0"/>
    </xf>
    <xf numFmtId="164" fontId="17" fillId="0" borderId="0" xfId="0" applyNumberFormat="1" applyFont="1" applyBorder="1" applyAlignment="1" applyProtection="1">
      <alignment horizontal="right" wrapText="1"/>
      <protection locked="0"/>
    </xf>
    <xf numFmtId="39" fontId="17" fillId="0" borderId="0" xfId="3" applyNumberFormat="1" applyFont="1" applyBorder="1" applyAlignment="1" applyProtection="1">
      <alignment horizontal="right" wrapText="1"/>
      <protection locked="0"/>
    </xf>
    <xf numFmtId="164" fontId="4" fillId="0" borderId="0" xfId="0" applyNumberFormat="1" applyFont="1" applyBorder="1" applyAlignment="1" applyProtection="1">
      <alignment horizontal="right" wrapText="1"/>
      <protection locked="0"/>
    </xf>
    <xf numFmtId="44" fontId="17" fillId="0" borderId="0" xfId="3" applyFont="1" applyBorder="1" applyAlignment="1" applyProtection="1">
      <alignment horizontal="right" wrapText="1"/>
      <protection locked="0"/>
    </xf>
    <xf numFmtId="164" fontId="3" fillId="0" borderId="0" xfId="0" applyNumberFormat="1" applyFont="1" applyBorder="1" applyAlignment="1" applyProtection="1">
      <alignment horizontal="right" wrapText="1"/>
      <protection locked="0"/>
    </xf>
    <xf numFmtId="39" fontId="17" fillId="0" borderId="0" xfId="3" applyNumberFormat="1" applyFont="1" applyBorder="1" applyAlignment="1" applyProtection="1">
      <alignment wrapText="1"/>
      <protection locked="0"/>
    </xf>
    <xf numFmtId="44" fontId="17" fillId="0" borderId="0" xfId="3" applyFont="1" applyBorder="1" applyAlignment="1" applyProtection="1">
      <alignment wrapText="1"/>
      <protection locked="0"/>
    </xf>
    <xf numFmtId="164" fontId="0" fillId="0" borderId="0" xfId="3" applyNumberFormat="1" applyFont="1" applyAlignment="1" applyProtection="1">
      <alignment wrapText="1"/>
      <protection locked="0"/>
    </xf>
    <xf numFmtId="164" fontId="17" fillId="0" borderId="0" xfId="3" applyNumberFormat="1" applyFont="1" applyBorder="1" applyAlignment="1" applyProtection="1">
      <alignment horizontal="right" wrapText="1"/>
      <protection locked="0"/>
    </xf>
    <xf numFmtId="164" fontId="17" fillId="0" borderId="0" xfId="3" applyNumberFormat="1" applyFont="1" applyBorder="1" applyAlignment="1" applyProtection="1">
      <alignment wrapText="1"/>
      <protection locked="0"/>
    </xf>
    <xf numFmtId="44" fontId="5" fillId="0" borderId="0" xfId="3" applyFont="1" applyBorder="1" applyAlignment="1" applyProtection="1">
      <alignment wrapText="1"/>
      <protection locked="0"/>
    </xf>
    <xf numFmtId="164" fontId="10" fillId="0" borderId="0" xfId="0" applyNumberFormat="1" applyFont="1" applyFill="1" applyAlignment="1" applyProtection="1">
      <alignment horizontal="right" wrapText="1"/>
      <protection locked="0"/>
    </xf>
    <xf numFmtId="164" fontId="4" fillId="0" borderId="0" xfId="0" applyNumberFormat="1" applyFont="1" applyBorder="1" applyAlignment="1" applyProtection="1">
      <alignment horizontal="right" vertical="distributed" wrapText="1"/>
      <protection locked="0"/>
    </xf>
    <xf numFmtId="164" fontId="23" fillId="0" borderId="0" xfId="0" applyNumberFormat="1" applyFont="1" applyAlignment="1" applyProtection="1">
      <alignment horizontal="right" wrapText="1"/>
      <protection locked="0"/>
    </xf>
    <xf numFmtId="0" fontId="10" fillId="0" borderId="0" xfId="0" applyNumberFormat="1" applyFont="1" applyFill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/>
    </xf>
    <xf numFmtId="0" fontId="32" fillId="0" borderId="0" xfId="0" applyNumberFormat="1" applyFont="1" applyFill="1" applyAlignment="1" applyProtection="1">
      <alignment horizontal="justify" vertical="top" wrapText="1"/>
    </xf>
    <xf numFmtId="0" fontId="3" fillId="0" borderId="0" xfId="0" applyFont="1" applyFill="1" applyAlignment="1" applyProtection="1">
      <alignment wrapText="1"/>
    </xf>
    <xf numFmtId="49" fontId="7" fillId="0" borderId="0" xfId="0" applyNumberFormat="1" applyFont="1" applyBorder="1" applyAlignment="1" applyProtection="1">
      <alignment horizontal="left" vertical="center" shrinkToFit="1"/>
    </xf>
    <xf numFmtId="0" fontId="10" fillId="0" borderId="0" xfId="0" applyNumberFormat="1" applyFont="1" applyFill="1" applyAlignment="1" applyProtection="1">
      <alignment horizontal="justify" vertical="top" wrapText="1"/>
    </xf>
    <xf numFmtId="0" fontId="10" fillId="0" borderId="1" xfId="0" applyNumberFormat="1" applyFont="1" applyFill="1" applyBorder="1" applyAlignment="1" applyProtection="1">
      <alignment horizontal="right" vertical="top" wrapText="1"/>
    </xf>
    <xf numFmtId="0" fontId="10" fillId="0" borderId="0" xfId="0" applyNumberFormat="1" applyFont="1" applyFill="1" applyAlignment="1" applyProtection="1">
      <alignment horizontal="right" vertical="top" wrapText="1"/>
    </xf>
    <xf numFmtId="0" fontId="10" fillId="0" borderId="0" xfId="0" applyNumberFormat="1" applyFont="1" applyFill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center" wrapText="1"/>
    </xf>
    <xf numFmtId="0" fontId="4" fillId="0" borderId="0" xfId="0" applyFont="1" applyFill="1" applyAlignment="1">
      <alignment horizontal="left" vertical="top"/>
    </xf>
    <xf numFmtId="0" fontId="12" fillId="0" borderId="0" xfId="0" applyFont="1" applyAlignment="1">
      <alignment horizontal="justify" vertical="top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/>
    <xf numFmtId="4" fontId="4" fillId="0" borderId="0" xfId="0" applyNumberFormat="1" applyFont="1"/>
    <xf numFmtId="0" fontId="1" fillId="0" borderId="0" xfId="0" applyFont="1"/>
    <xf numFmtId="0" fontId="4" fillId="0" borderId="0" xfId="2" applyFont="1" applyBorder="1" applyAlignment="1">
      <alignment horizontal="left" vertical="top"/>
    </xf>
    <xf numFmtId="0" fontId="4" fillId="0" borderId="0" xfId="0" applyFont="1" applyBorder="1" applyAlignment="1">
      <alignment horizontal="justify" vertical="top"/>
    </xf>
    <xf numFmtId="0" fontId="4" fillId="0" borderId="0" xfId="0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0" fontId="12" fillId="0" borderId="0" xfId="0" applyNumberFormat="1" applyFont="1" applyAlignment="1">
      <alignment horizontal="justify" vertical="top"/>
    </xf>
    <xf numFmtId="2" fontId="3" fillId="0" borderId="0" xfId="0" applyNumberFormat="1" applyFont="1"/>
    <xf numFmtId="0" fontId="4" fillId="0" borderId="0" xfId="0" quotePrefix="1" applyFont="1" applyFill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justify" vertical="top"/>
    </xf>
    <xf numFmtId="0" fontId="1" fillId="0" borderId="0" xfId="0" applyNumberFormat="1" applyFont="1" applyBorder="1" applyAlignment="1">
      <alignment horizontal="left" vertical="top"/>
    </xf>
    <xf numFmtId="0" fontId="1" fillId="0" borderId="0" xfId="0" applyNumberFormat="1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12" fillId="0" borderId="0" xfId="0" applyNumberFormat="1" applyFont="1" applyFill="1" applyAlignment="1">
      <alignment horizontal="justify" vertical="top" wrapText="1"/>
    </xf>
    <xf numFmtId="0" fontId="4" fillId="0" borderId="0" xfId="0" applyFont="1" applyFill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 wrapText="1"/>
    </xf>
    <xf numFmtId="2" fontId="3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right" wrapText="1"/>
    </xf>
    <xf numFmtId="2" fontId="3" fillId="0" borderId="0" xfId="0" applyNumberFormat="1" applyFont="1" applyFill="1" applyBorder="1" applyAlignment="1">
      <alignment horizontal="right" wrapText="1"/>
    </xf>
    <xf numFmtId="2" fontId="4" fillId="0" borderId="0" xfId="0" applyNumberFormat="1" applyFont="1" applyFill="1" applyAlignment="1">
      <alignment wrapText="1"/>
    </xf>
    <xf numFmtId="0" fontId="11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right" wrapText="1"/>
    </xf>
    <xf numFmtId="2" fontId="11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justify" vertical="top" wrapText="1" readingOrder="1"/>
    </xf>
    <xf numFmtId="164" fontId="4" fillId="0" borderId="0" xfId="0" applyNumberFormat="1" applyFont="1" applyBorder="1" applyAlignment="1">
      <alignment horizontal="right" vertical="distributed" wrapText="1"/>
    </xf>
    <xf numFmtId="164" fontId="17" fillId="0" borderId="0" xfId="0" applyNumberFormat="1" applyFont="1" applyBorder="1" applyAlignment="1">
      <alignment vertical="top"/>
    </xf>
    <xf numFmtId="0" fontId="15" fillId="0" borderId="0" xfId="0" applyFont="1" applyAlignment="1">
      <alignment vertical="distributed" wrapText="1"/>
    </xf>
    <xf numFmtId="2" fontId="34" fillId="0" borderId="0" xfId="0" applyNumberFormat="1" applyFont="1" applyFill="1" applyBorder="1" applyAlignment="1" applyProtection="1">
      <alignment vertical="top" wrapText="1"/>
    </xf>
    <xf numFmtId="2" fontId="35" fillId="0" borderId="0" xfId="0" applyNumberFormat="1" applyFont="1" applyBorder="1" applyAlignment="1" applyProtection="1">
      <alignment vertical="top" wrapText="1"/>
    </xf>
    <xf numFmtId="0" fontId="26" fillId="0" borderId="0" xfId="0" applyFont="1" applyAlignment="1">
      <alignment horizontal="center" vertical="top" wrapText="1"/>
    </xf>
    <xf numFmtId="0" fontId="26" fillId="0" borderId="0" xfId="0" applyFont="1" applyAlignment="1">
      <alignment horizontal="justify" vertical="top" wrapText="1"/>
    </xf>
    <xf numFmtId="0" fontId="36" fillId="0" borderId="0" xfId="0" applyFont="1" applyAlignment="1">
      <alignment horizontal="right" vertical="top" wrapText="1"/>
    </xf>
    <xf numFmtId="2" fontId="36" fillId="0" borderId="0" xfId="0" applyNumberFormat="1" applyFont="1" applyAlignment="1">
      <alignment horizontal="right" vertical="top" wrapText="1"/>
    </xf>
    <xf numFmtId="164" fontId="36" fillId="0" borderId="0" xfId="0" applyNumberFormat="1" applyFont="1" applyBorder="1" applyAlignment="1">
      <alignment horizontal="right" vertical="top" wrapText="1"/>
    </xf>
    <xf numFmtId="0" fontId="26" fillId="0" borderId="0" xfId="4" applyFont="1" applyAlignment="1">
      <alignment wrapText="1"/>
    </xf>
    <xf numFmtId="0" fontId="4" fillId="0" borderId="0" xfId="0" applyFont="1" applyAlignment="1">
      <alignment horizontal="right" vertical="top" wrapText="1"/>
    </xf>
    <xf numFmtId="0" fontId="37" fillId="0" borderId="0" xfId="0" applyFont="1" applyAlignment="1">
      <alignment horizontal="center" vertical="top" wrapText="1"/>
    </xf>
    <xf numFmtId="2" fontId="37" fillId="0" borderId="0" xfId="0" applyNumberFormat="1" applyFont="1" applyAlignment="1">
      <alignment vertical="top" wrapText="1"/>
    </xf>
    <xf numFmtId="2" fontId="35" fillId="0" borderId="0" xfId="0" applyNumberFormat="1" applyFont="1" applyBorder="1" applyAlignment="1">
      <alignment vertical="top" wrapText="1"/>
    </xf>
    <xf numFmtId="0" fontId="26" fillId="0" borderId="0" xfId="0" applyFont="1" applyBorder="1" applyAlignment="1">
      <alignment horizontal="right" vertical="top" wrapText="1"/>
    </xf>
    <xf numFmtId="0" fontId="38" fillId="0" borderId="0" xfId="4" applyFont="1" applyAlignment="1">
      <alignment vertical="distributed" wrapText="1"/>
    </xf>
    <xf numFmtId="164" fontId="26" fillId="0" borderId="0" xfId="0" applyNumberFormat="1" applyFont="1" applyBorder="1" applyAlignment="1">
      <alignment horizontal="right" vertical="top" wrapText="1"/>
    </xf>
    <xf numFmtId="0" fontId="36" fillId="0" borderId="0" xfId="0" applyFont="1" applyAlignment="1">
      <alignment horizontal="justify" vertical="top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horizontal="right" wrapText="1"/>
    </xf>
    <xf numFmtId="0" fontId="39" fillId="0" borderId="0" xfId="0" applyFont="1" applyAlignment="1">
      <alignment horizontal="justify" wrapText="1"/>
    </xf>
    <xf numFmtId="164" fontId="26" fillId="0" borderId="0" xfId="0" applyNumberFormat="1" applyFont="1" applyBorder="1" applyAlignment="1">
      <alignment horizontal="right" wrapText="1"/>
    </xf>
    <xf numFmtId="164" fontId="36" fillId="0" borderId="0" xfId="0" applyNumberFormat="1" applyFont="1" applyBorder="1" applyAlignment="1">
      <alignment horizontal="right" wrapText="1"/>
    </xf>
    <xf numFmtId="0" fontId="38" fillId="0" borderId="0" xfId="4" applyFont="1" applyAlignment="1">
      <alignment wrapText="1"/>
    </xf>
    <xf numFmtId="0" fontId="36" fillId="0" borderId="0" xfId="0" applyFont="1" applyAlignment="1" applyProtection="1">
      <alignment horizontal="justify" vertical="top" wrapText="1"/>
    </xf>
    <xf numFmtId="0" fontId="26" fillId="0" borderId="0" xfId="0" applyFont="1" applyAlignment="1">
      <alignment vertical="top" wrapText="1"/>
    </xf>
    <xf numFmtId="2" fontId="12" fillId="0" borderId="0" xfId="0" applyNumberFormat="1" applyFont="1" applyFill="1" applyBorder="1" applyAlignment="1" applyProtection="1">
      <alignment horizontal="right" vertical="top" wrapText="1"/>
    </xf>
    <xf numFmtId="0" fontId="10" fillId="0" borderId="0" xfId="0" applyFont="1" applyFill="1" applyBorder="1" applyAlignment="1" applyProtection="1">
      <alignment horizontal="right" vertical="top" wrapText="1"/>
    </xf>
    <xf numFmtId="2" fontId="10" fillId="0" borderId="0" xfId="0" applyNumberFormat="1" applyFont="1" applyFill="1" applyBorder="1" applyAlignment="1" applyProtection="1">
      <alignment horizontal="right" vertical="top" wrapText="1"/>
    </xf>
    <xf numFmtId="164" fontId="10" fillId="0" borderId="0" xfId="0" applyNumberFormat="1" applyFont="1" applyFill="1" applyAlignment="1" applyProtection="1">
      <alignment horizontal="right" vertical="top" wrapText="1"/>
      <protection locked="0"/>
    </xf>
    <xf numFmtId="164" fontId="23" fillId="0" borderId="0" xfId="0" applyNumberFormat="1" applyFont="1" applyAlignment="1" applyProtection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Fill="1" applyBorder="1" applyAlignment="1">
      <alignment horizontal="left" vertical="top" wrapText="1"/>
    </xf>
    <xf numFmtId="0" fontId="23" fillId="0" borderId="0" xfId="0" applyFont="1" applyAlignment="1" applyProtection="1">
      <alignment horizontal="justify" vertical="top" wrapText="1" readingOrder="1"/>
    </xf>
    <xf numFmtId="0" fontId="39" fillId="0" borderId="0" xfId="0" applyFont="1" applyAlignment="1">
      <alignment horizontal="justify" vertical="top" wrapText="1"/>
    </xf>
    <xf numFmtId="164" fontId="0" fillId="0" borderId="0" xfId="0" applyNumberFormat="1" applyFont="1" applyAlignment="1" applyProtection="1">
      <alignment horizontal="right" vertical="top" wrapText="1"/>
    </xf>
  </cellXfs>
  <cellStyles count="5">
    <cellStyle name="Navadno" xfId="0" builtinId="0"/>
    <cellStyle name="Navadno 17" xfId="4"/>
    <cellStyle name="Navadno 2" xfId="1"/>
    <cellStyle name="Navadno_strelovod" xfId="2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466725</xdr:colOff>
      <xdr:row>319</xdr:row>
      <xdr:rowOff>0</xdr:rowOff>
    </xdr:from>
    <xdr:ext cx="184731" cy="264560"/>
    <xdr:sp macro="" textlink="">
      <xdr:nvSpPr>
        <xdr:cNvPr id="2" name="PoljeZBesedilom 1"/>
        <xdr:cNvSpPr txBox="1"/>
      </xdr:nvSpPr>
      <xdr:spPr>
        <a:xfrm>
          <a:off x="2419350" y="3721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308</xdr:row>
      <xdr:rowOff>0</xdr:rowOff>
    </xdr:from>
    <xdr:ext cx="184731" cy="264560"/>
    <xdr:sp macro="" textlink="">
      <xdr:nvSpPr>
        <xdr:cNvPr id="3" name="PoljeZBesedilom 2"/>
        <xdr:cNvSpPr txBox="1"/>
      </xdr:nvSpPr>
      <xdr:spPr>
        <a:xfrm>
          <a:off x="2419350" y="37023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327</xdr:row>
      <xdr:rowOff>0</xdr:rowOff>
    </xdr:from>
    <xdr:ext cx="184731" cy="264560"/>
    <xdr:sp macro="" textlink="">
      <xdr:nvSpPr>
        <xdr:cNvPr id="4" name="PoljeZBesedilom 3"/>
        <xdr:cNvSpPr txBox="1"/>
      </xdr:nvSpPr>
      <xdr:spPr>
        <a:xfrm>
          <a:off x="5240431" y="8473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327</xdr:row>
      <xdr:rowOff>0</xdr:rowOff>
    </xdr:from>
    <xdr:ext cx="184731" cy="264560"/>
    <xdr:sp macro="" textlink="">
      <xdr:nvSpPr>
        <xdr:cNvPr id="5" name="PoljeZBesedilom 4"/>
        <xdr:cNvSpPr txBox="1"/>
      </xdr:nvSpPr>
      <xdr:spPr>
        <a:xfrm>
          <a:off x="5240431" y="84929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6" name="PoljeZBesedilom 5"/>
        <xdr:cNvSpPr txBox="1"/>
      </xdr:nvSpPr>
      <xdr:spPr>
        <a:xfrm>
          <a:off x="5240431" y="94163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7" name="PoljeZBesedilom 6"/>
        <xdr:cNvSpPr txBox="1"/>
      </xdr:nvSpPr>
      <xdr:spPr>
        <a:xfrm>
          <a:off x="5240431" y="94353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8" name="PoljeZBesedilom 7"/>
        <xdr:cNvSpPr txBox="1"/>
      </xdr:nvSpPr>
      <xdr:spPr>
        <a:xfrm>
          <a:off x="5240431" y="98387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9" name="PoljeZBesedilom 8"/>
        <xdr:cNvSpPr txBox="1"/>
      </xdr:nvSpPr>
      <xdr:spPr>
        <a:xfrm>
          <a:off x="5240431" y="98566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10" name="PoljeZBesedilom 9"/>
        <xdr:cNvSpPr txBox="1"/>
      </xdr:nvSpPr>
      <xdr:spPr>
        <a:xfrm>
          <a:off x="5240431" y="104405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11" name="PoljeZBesedilom 10"/>
        <xdr:cNvSpPr txBox="1"/>
      </xdr:nvSpPr>
      <xdr:spPr>
        <a:xfrm>
          <a:off x="5240431" y="103150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12" name="PoljeZBesedilom 11"/>
        <xdr:cNvSpPr txBox="1"/>
      </xdr:nvSpPr>
      <xdr:spPr>
        <a:xfrm>
          <a:off x="5240431" y="103329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13" name="PoljeZBesedilom 12"/>
        <xdr:cNvSpPr txBox="1"/>
      </xdr:nvSpPr>
      <xdr:spPr>
        <a:xfrm>
          <a:off x="5240431" y="107486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383</xdr:row>
      <xdr:rowOff>0</xdr:rowOff>
    </xdr:from>
    <xdr:ext cx="184731" cy="264560"/>
    <xdr:sp macro="" textlink="">
      <xdr:nvSpPr>
        <xdr:cNvPr id="14" name="PoljeZBesedilom 13"/>
        <xdr:cNvSpPr txBox="1"/>
      </xdr:nvSpPr>
      <xdr:spPr>
        <a:xfrm>
          <a:off x="5240431" y="111610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15" name="PoljeZBesedilom 14"/>
        <xdr:cNvSpPr txBox="1"/>
      </xdr:nvSpPr>
      <xdr:spPr>
        <a:xfrm>
          <a:off x="5240431" y="115969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16" name="PoljeZBesedilom 15"/>
        <xdr:cNvSpPr txBox="1"/>
      </xdr:nvSpPr>
      <xdr:spPr>
        <a:xfrm>
          <a:off x="5240431" y="1209899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17" name="PoljeZBesedilom 16"/>
        <xdr:cNvSpPr txBox="1"/>
      </xdr:nvSpPr>
      <xdr:spPr>
        <a:xfrm>
          <a:off x="5240431" y="115969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18" name="PoljeZBesedilom 17"/>
        <xdr:cNvSpPr txBox="1"/>
      </xdr:nvSpPr>
      <xdr:spPr>
        <a:xfrm>
          <a:off x="5240431" y="120093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19" name="PoljeZBesedilom 18"/>
        <xdr:cNvSpPr txBox="1"/>
      </xdr:nvSpPr>
      <xdr:spPr>
        <a:xfrm>
          <a:off x="5240431" y="115969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20" name="PoljeZBesedilom 19"/>
        <xdr:cNvSpPr txBox="1"/>
      </xdr:nvSpPr>
      <xdr:spPr>
        <a:xfrm>
          <a:off x="5240431" y="1281168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21" name="PoljeZBesedilom 20"/>
        <xdr:cNvSpPr txBox="1"/>
      </xdr:nvSpPr>
      <xdr:spPr>
        <a:xfrm>
          <a:off x="5240431" y="128296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22" name="PoljeZBesedilom 21"/>
        <xdr:cNvSpPr txBox="1"/>
      </xdr:nvSpPr>
      <xdr:spPr>
        <a:xfrm>
          <a:off x="5240431" y="132442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23" name="PoljeZBesedilom 22"/>
        <xdr:cNvSpPr txBox="1"/>
      </xdr:nvSpPr>
      <xdr:spPr>
        <a:xfrm>
          <a:off x="5240431" y="1326216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323</xdr:row>
      <xdr:rowOff>0</xdr:rowOff>
    </xdr:from>
    <xdr:ext cx="184731" cy="264560"/>
    <xdr:sp macro="" textlink="">
      <xdr:nvSpPr>
        <xdr:cNvPr id="24" name="PoljeZBesedilom 23"/>
        <xdr:cNvSpPr txBox="1"/>
      </xdr:nvSpPr>
      <xdr:spPr>
        <a:xfrm>
          <a:off x="5240431" y="94353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323</xdr:row>
      <xdr:rowOff>0</xdr:rowOff>
    </xdr:from>
    <xdr:ext cx="184731" cy="264560"/>
    <xdr:sp macro="" textlink="">
      <xdr:nvSpPr>
        <xdr:cNvPr id="25" name="PoljeZBesedilom 24"/>
        <xdr:cNvSpPr txBox="1"/>
      </xdr:nvSpPr>
      <xdr:spPr>
        <a:xfrm>
          <a:off x="5240431" y="94353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28" name="PoljeZBesedilom 27"/>
        <xdr:cNvSpPr txBox="1"/>
      </xdr:nvSpPr>
      <xdr:spPr>
        <a:xfrm>
          <a:off x="5240431" y="134549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396</xdr:row>
      <xdr:rowOff>0</xdr:rowOff>
    </xdr:from>
    <xdr:ext cx="184731" cy="264560"/>
    <xdr:sp macro="" textlink="">
      <xdr:nvSpPr>
        <xdr:cNvPr id="29" name="PoljeZBesedilom 28"/>
        <xdr:cNvSpPr txBox="1"/>
      </xdr:nvSpPr>
      <xdr:spPr>
        <a:xfrm>
          <a:off x="5240431" y="134728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396</xdr:row>
      <xdr:rowOff>0</xdr:rowOff>
    </xdr:from>
    <xdr:ext cx="184731" cy="264560"/>
    <xdr:sp macro="" textlink="">
      <xdr:nvSpPr>
        <xdr:cNvPr id="30" name="PoljeZBesedilom 29"/>
        <xdr:cNvSpPr txBox="1"/>
      </xdr:nvSpPr>
      <xdr:spPr>
        <a:xfrm>
          <a:off x="5240431" y="13581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1" name="PoljeZBesedilom 30"/>
        <xdr:cNvSpPr txBox="1"/>
      </xdr:nvSpPr>
      <xdr:spPr>
        <a:xfrm>
          <a:off x="5240431" y="13599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2" name="PoljeZBesedilom 31"/>
        <xdr:cNvSpPr txBox="1"/>
      </xdr:nvSpPr>
      <xdr:spPr>
        <a:xfrm>
          <a:off x="5240431" y="137619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3" name="PoljeZBesedilom 32"/>
        <xdr:cNvSpPr txBox="1"/>
      </xdr:nvSpPr>
      <xdr:spPr>
        <a:xfrm>
          <a:off x="5240431" y="137081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4" name="PoljeZBesedilom 33"/>
        <xdr:cNvSpPr txBox="1"/>
      </xdr:nvSpPr>
      <xdr:spPr>
        <a:xfrm>
          <a:off x="5240431" y="1372608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5" name="PoljeZBesedilom 34"/>
        <xdr:cNvSpPr txBox="1"/>
      </xdr:nvSpPr>
      <xdr:spPr>
        <a:xfrm>
          <a:off x="5240431" y="134549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6" name="PoljeZBesedilom 35"/>
        <xdr:cNvSpPr txBox="1"/>
      </xdr:nvSpPr>
      <xdr:spPr>
        <a:xfrm>
          <a:off x="5240431" y="134728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7" name="PoljeZBesedilom 36"/>
        <xdr:cNvSpPr txBox="1"/>
      </xdr:nvSpPr>
      <xdr:spPr>
        <a:xfrm>
          <a:off x="5240431" y="13581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8" name="PoljeZBesedilom 37"/>
        <xdr:cNvSpPr txBox="1"/>
      </xdr:nvSpPr>
      <xdr:spPr>
        <a:xfrm>
          <a:off x="5240431" y="139670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39" name="PoljeZBesedilom 38"/>
        <xdr:cNvSpPr txBox="1"/>
      </xdr:nvSpPr>
      <xdr:spPr>
        <a:xfrm>
          <a:off x="5240431" y="139849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0" name="PoljeZBesedilom 39"/>
        <xdr:cNvSpPr txBox="1"/>
      </xdr:nvSpPr>
      <xdr:spPr>
        <a:xfrm>
          <a:off x="5240431" y="140768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1" name="PoljeZBesedilom 40"/>
        <xdr:cNvSpPr txBox="1"/>
      </xdr:nvSpPr>
      <xdr:spPr>
        <a:xfrm>
          <a:off x="5240431" y="134549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2" name="PoljeZBesedilom 41"/>
        <xdr:cNvSpPr txBox="1"/>
      </xdr:nvSpPr>
      <xdr:spPr>
        <a:xfrm>
          <a:off x="5240431" y="134728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3" name="PoljeZBesedilom 42"/>
        <xdr:cNvSpPr txBox="1"/>
      </xdr:nvSpPr>
      <xdr:spPr>
        <a:xfrm>
          <a:off x="5240431" y="13581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4" name="PoljeZBesedilom 43"/>
        <xdr:cNvSpPr txBox="1"/>
      </xdr:nvSpPr>
      <xdr:spPr>
        <a:xfrm>
          <a:off x="5240431" y="13599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5" name="PoljeZBesedilom 44"/>
        <xdr:cNvSpPr txBox="1"/>
      </xdr:nvSpPr>
      <xdr:spPr>
        <a:xfrm>
          <a:off x="5240431" y="137115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6" name="PoljeZBesedilom 45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7" name="PoljeZBesedilom 46"/>
        <xdr:cNvSpPr txBox="1"/>
      </xdr:nvSpPr>
      <xdr:spPr>
        <a:xfrm>
          <a:off x="5240431" y="137294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8" name="PoljeZBesedilom 47"/>
        <xdr:cNvSpPr txBox="1"/>
      </xdr:nvSpPr>
      <xdr:spPr>
        <a:xfrm>
          <a:off x="5240431" y="139670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49" name="PoljeZBesedilom 48"/>
        <xdr:cNvSpPr txBox="1"/>
      </xdr:nvSpPr>
      <xdr:spPr>
        <a:xfrm>
          <a:off x="5240431" y="139849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0" name="PoljeZBesedilom 49"/>
        <xdr:cNvSpPr txBox="1"/>
      </xdr:nvSpPr>
      <xdr:spPr>
        <a:xfrm>
          <a:off x="5240431" y="140768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1" name="PoljeZBesedilom 50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2" name="PoljeZBesedilom 51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3" name="PoljeZBesedilom 52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4" name="PoljeZBesedilom 53"/>
        <xdr:cNvSpPr txBox="1"/>
      </xdr:nvSpPr>
      <xdr:spPr>
        <a:xfrm>
          <a:off x="5240431" y="148500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5" name="PoljeZBesedilom 54"/>
        <xdr:cNvSpPr txBox="1"/>
      </xdr:nvSpPr>
      <xdr:spPr>
        <a:xfrm>
          <a:off x="5240431" y="145945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6" name="PoljeZBesedilom 55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7" name="PoljeZBesedilom 56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8" name="PoljeZBesedilom 57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59" name="PoljeZBesedilom 58"/>
        <xdr:cNvSpPr txBox="1"/>
      </xdr:nvSpPr>
      <xdr:spPr>
        <a:xfrm>
          <a:off x="5240431" y="140768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60" name="PoljeZBesedilom 59"/>
        <xdr:cNvSpPr txBox="1"/>
      </xdr:nvSpPr>
      <xdr:spPr>
        <a:xfrm>
          <a:off x="5240431" y="140947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61" name="PoljeZBesedilom 60"/>
        <xdr:cNvSpPr txBox="1"/>
      </xdr:nvSpPr>
      <xdr:spPr>
        <a:xfrm>
          <a:off x="5240431" y="142034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62" name="PoljeZBesedilom 61"/>
        <xdr:cNvSpPr txBox="1"/>
      </xdr:nvSpPr>
      <xdr:spPr>
        <a:xfrm>
          <a:off x="5240431" y="14359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63" name="PoljeZBesedilom 62"/>
        <xdr:cNvSpPr txBox="1"/>
      </xdr:nvSpPr>
      <xdr:spPr>
        <a:xfrm>
          <a:off x="5240431" y="143760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64" name="PoljeZBesedilom 63"/>
        <xdr:cNvSpPr txBox="1"/>
      </xdr:nvSpPr>
      <xdr:spPr>
        <a:xfrm>
          <a:off x="5240431" y="14467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65" name="PoljeZBesedilom 64"/>
        <xdr:cNvSpPr txBox="1"/>
      </xdr:nvSpPr>
      <xdr:spPr>
        <a:xfrm>
          <a:off x="5240431" y="14467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419</xdr:row>
      <xdr:rowOff>0</xdr:rowOff>
    </xdr:from>
    <xdr:ext cx="184731" cy="264560"/>
    <xdr:sp macro="" textlink="">
      <xdr:nvSpPr>
        <xdr:cNvPr id="66" name="PoljeZBesedilom 65"/>
        <xdr:cNvSpPr txBox="1"/>
      </xdr:nvSpPr>
      <xdr:spPr>
        <a:xfrm>
          <a:off x="5240431" y="94779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419</xdr:row>
      <xdr:rowOff>0</xdr:rowOff>
    </xdr:from>
    <xdr:ext cx="184731" cy="264560"/>
    <xdr:sp macro="" textlink="">
      <xdr:nvSpPr>
        <xdr:cNvPr id="67" name="PoljeZBesedilom 66"/>
        <xdr:cNvSpPr txBox="1"/>
      </xdr:nvSpPr>
      <xdr:spPr>
        <a:xfrm>
          <a:off x="5240431" y="94779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68" name="PoljeZBesedilom 67"/>
        <xdr:cNvSpPr txBox="1"/>
      </xdr:nvSpPr>
      <xdr:spPr>
        <a:xfrm>
          <a:off x="5240431" y="98813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69" name="PoljeZBesedilom 68"/>
        <xdr:cNvSpPr txBox="1"/>
      </xdr:nvSpPr>
      <xdr:spPr>
        <a:xfrm>
          <a:off x="5240431" y="98992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0" name="PoljeZBesedilom 69"/>
        <xdr:cNvSpPr txBox="1"/>
      </xdr:nvSpPr>
      <xdr:spPr>
        <a:xfrm>
          <a:off x="5240431" y="103575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1" name="PoljeZBesedilom 70"/>
        <xdr:cNvSpPr txBox="1"/>
      </xdr:nvSpPr>
      <xdr:spPr>
        <a:xfrm>
          <a:off x="5240431" y="10791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2" name="PoljeZBesedilom 71"/>
        <xdr:cNvSpPr txBox="1"/>
      </xdr:nvSpPr>
      <xdr:spPr>
        <a:xfrm>
          <a:off x="5240431" y="103755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3" name="PoljeZBesedilom 72"/>
        <xdr:cNvSpPr txBox="1"/>
      </xdr:nvSpPr>
      <xdr:spPr>
        <a:xfrm>
          <a:off x="5240431" y="11203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4" name="PoljeZBesedilom 73"/>
        <xdr:cNvSpPr txBox="1"/>
      </xdr:nvSpPr>
      <xdr:spPr>
        <a:xfrm>
          <a:off x="5240431" y="112215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5" name="PoljeZBesedilom 74"/>
        <xdr:cNvSpPr txBox="1"/>
      </xdr:nvSpPr>
      <xdr:spPr>
        <a:xfrm>
          <a:off x="5240431" y="11639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6" name="PoljeZBesedilom 75"/>
        <xdr:cNvSpPr txBox="1"/>
      </xdr:nvSpPr>
      <xdr:spPr>
        <a:xfrm>
          <a:off x="5240431" y="120519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7" name="PoljeZBesedilom 76"/>
        <xdr:cNvSpPr txBox="1"/>
      </xdr:nvSpPr>
      <xdr:spPr>
        <a:xfrm>
          <a:off x="5240431" y="12328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8" name="PoljeZBesedilom 77"/>
        <xdr:cNvSpPr txBox="1"/>
      </xdr:nvSpPr>
      <xdr:spPr>
        <a:xfrm>
          <a:off x="5240431" y="120698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79" name="PoljeZBesedilom 78"/>
        <xdr:cNvSpPr txBox="1"/>
      </xdr:nvSpPr>
      <xdr:spPr>
        <a:xfrm>
          <a:off x="5240431" y="125875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0" name="PoljeZBesedilom 79"/>
        <xdr:cNvSpPr txBox="1"/>
      </xdr:nvSpPr>
      <xdr:spPr>
        <a:xfrm>
          <a:off x="5240431" y="128542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1" name="PoljeZBesedilom 80"/>
        <xdr:cNvSpPr txBox="1"/>
      </xdr:nvSpPr>
      <xdr:spPr>
        <a:xfrm>
          <a:off x="5240431" y="128721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2" name="PoljeZBesedilom 81"/>
        <xdr:cNvSpPr txBox="1"/>
      </xdr:nvSpPr>
      <xdr:spPr>
        <a:xfrm>
          <a:off x="5240431" y="133058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3" name="PoljeZBesedilom 82"/>
        <xdr:cNvSpPr txBox="1"/>
      </xdr:nvSpPr>
      <xdr:spPr>
        <a:xfrm>
          <a:off x="5240431" y="133237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4" name="PoljeZBesedilom 83"/>
        <xdr:cNvSpPr txBox="1"/>
      </xdr:nvSpPr>
      <xdr:spPr>
        <a:xfrm>
          <a:off x="5240431" y="134549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5" name="PoljeZBesedilom 84"/>
        <xdr:cNvSpPr txBox="1"/>
      </xdr:nvSpPr>
      <xdr:spPr>
        <a:xfrm>
          <a:off x="5240431" y="134728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417</xdr:row>
      <xdr:rowOff>0</xdr:rowOff>
    </xdr:from>
    <xdr:ext cx="184731" cy="264560"/>
    <xdr:sp macro="" textlink="">
      <xdr:nvSpPr>
        <xdr:cNvPr id="86" name="PoljeZBesedilom 85"/>
        <xdr:cNvSpPr txBox="1"/>
      </xdr:nvSpPr>
      <xdr:spPr>
        <a:xfrm>
          <a:off x="5240431" y="93625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417</xdr:row>
      <xdr:rowOff>0</xdr:rowOff>
    </xdr:from>
    <xdr:ext cx="184731" cy="264560"/>
    <xdr:sp macro="" textlink="">
      <xdr:nvSpPr>
        <xdr:cNvPr id="87" name="PoljeZBesedilom 86"/>
        <xdr:cNvSpPr txBox="1"/>
      </xdr:nvSpPr>
      <xdr:spPr>
        <a:xfrm>
          <a:off x="5240431" y="93625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8" name="PoljeZBesedilom 87"/>
        <xdr:cNvSpPr txBox="1"/>
      </xdr:nvSpPr>
      <xdr:spPr>
        <a:xfrm>
          <a:off x="5240431" y="13581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9" name="PoljeZBesedilom 88"/>
        <xdr:cNvSpPr txBox="1"/>
      </xdr:nvSpPr>
      <xdr:spPr>
        <a:xfrm>
          <a:off x="5240431" y="13599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" name="PoljeZBesedilom 89"/>
        <xdr:cNvSpPr txBox="1"/>
      </xdr:nvSpPr>
      <xdr:spPr>
        <a:xfrm>
          <a:off x="5240431" y="137115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" name="PoljeZBesedilom 90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" name="PoljeZBesedilom 91"/>
        <xdr:cNvSpPr txBox="1"/>
      </xdr:nvSpPr>
      <xdr:spPr>
        <a:xfrm>
          <a:off x="5240431" y="137294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" name="PoljeZBesedilom 92"/>
        <xdr:cNvSpPr txBox="1"/>
      </xdr:nvSpPr>
      <xdr:spPr>
        <a:xfrm>
          <a:off x="5240431" y="139670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" name="PoljeZBesedilom 93"/>
        <xdr:cNvSpPr txBox="1"/>
      </xdr:nvSpPr>
      <xdr:spPr>
        <a:xfrm>
          <a:off x="5240431" y="139849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5" name="PoljeZBesedilom 94"/>
        <xdr:cNvSpPr txBox="1"/>
      </xdr:nvSpPr>
      <xdr:spPr>
        <a:xfrm>
          <a:off x="5240431" y="140768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6" name="PoljeZBesedilom 95"/>
        <xdr:cNvSpPr txBox="1"/>
      </xdr:nvSpPr>
      <xdr:spPr>
        <a:xfrm>
          <a:off x="5240431" y="140947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7" name="PoljeZBesedilom 96"/>
        <xdr:cNvSpPr txBox="1"/>
      </xdr:nvSpPr>
      <xdr:spPr>
        <a:xfrm>
          <a:off x="5240431" y="142034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8" name="PoljeZBesedilom 97"/>
        <xdr:cNvSpPr txBox="1"/>
      </xdr:nvSpPr>
      <xdr:spPr>
        <a:xfrm>
          <a:off x="5240431" y="14359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9" name="PoljeZBesedilom 98"/>
        <xdr:cNvSpPr txBox="1"/>
      </xdr:nvSpPr>
      <xdr:spPr>
        <a:xfrm>
          <a:off x="5240431" y="143760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0" name="PoljeZBesedilom 99"/>
        <xdr:cNvSpPr txBox="1"/>
      </xdr:nvSpPr>
      <xdr:spPr>
        <a:xfrm>
          <a:off x="5240431" y="14467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1" name="PoljeZBesedilom 100"/>
        <xdr:cNvSpPr txBox="1"/>
      </xdr:nvSpPr>
      <xdr:spPr>
        <a:xfrm>
          <a:off x="5240431" y="14467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2" name="PoljeZBesedilom 101"/>
        <xdr:cNvSpPr txBox="1"/>
      </xdr:nvSpPr>
      <xdr:spPr>
        <a:xfrm>
          <a:off x="5240431" y="144858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3" name="PoljeZBesedilom 102"/>
        <xdr:cNvSpPr txBox="1"/>
      </xdr:nvSpPr>
      <xdr:spPr>
        <a:xfrm>
          <a:off x="5240431" y="145945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4" name="PoljeZBesedilom 103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5" name="PoljeZBesedilom 104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6" name="PoljeZBesedilom 105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7" name="PoljeZBesedilom 106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8" name="PoljeZBesedilom 107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09" name="PoljeZBesedilom 108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0" name="PoljeZBesedilom 109"/>
        <xdr:cNvSpPr txBox="1"/>
      </xdr:nvSpPr>
      <xdr:spPr>
        <a:xfrm>
          <a:off x="5240431" y="148500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1" name="PoljeZBesedilom 110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2" name="PoljeZBesedilom 111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3" name="PoljeZBesedilom 112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4" name="PoljeZBesedilom 113"/>
        <xdr:cNvSpPr txBox="1"/>
      </xdr:nvSpPr>
      <xdr:spPr>
        <a:xfrm>
          <a:off x="5240431" y="149777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5" name="PoljeZBesedilom 114"/>
        <xdr:cNvSpPr txBox="1"/>
      </xdr:nvSpPr>
      <xdr:spPr>
        <a:xfrm>
          <a:off x="5240431" y="149777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6" name="PoljeZBesedilom 115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7" name="PoljeZBesedilom 116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8" name="PoljeZBesedilom 117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19" name="PoljeZBesedilom 118"/>
        <xdr:cNvSpPr txBox="1"/>
      </xdr:nvSpPr>
      <xdr:spPr>
        <a:xfrm>
          <a:off x="5240431" y="15105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20" name="PoljeZBesedilom 119"/>
        <xdr:cNvSpPr txBox="1"/>
      </xdr:nvSpPr>
      <xdr:spPr>
        <a:xfrm>
          <a:off x="5240431" y="15123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21" name="PoljeZBesedilom 120"/>
        <xdr:cNvSpPr txBox="1"/>
      </xdr:nvSpPr>
      <xdr:spPr>
        <a:xfrm>
          <a:off x="5240431" y="152321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22" name="PoljeZBesedilom 121"/>
        <xdr:cNvSpPr txBox="1"/>
      </xdr:nvSpPr>
      <xdr:spPr>
        <a:xfrm>
          <a:off x="5240431" y="153879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123" name="PoljeZBesedilom 122"/>
        <xdr:cNvSpPr txBox="1"/>
      </xdr:nvSpPr>
      <xdr:spPr>
        <a:xfrm>
          <a:off x="5240431" y="154047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24" name="PoljeZBesedilom 123"/>
        <xdr:cNvSpPr txBox="1"/>
      </xdr:nvSpPr>
      <xdr:spPr>
        <a:xfrm>
          <a:off x="5240431" y="148500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25" name="PoljeZBesedilom 124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26" name="PoljeZBesedilom 125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27" name="PoljeZBesedilom 126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28" name="PoljeZBesedilom 127"/>
        <xdr:cNvSpPr txBox="1"/>
      </xdr:nvSpPr>
      <xdr:spPr>
        <a:xfrm>
          <a:off x="5240431" y="149777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29" name="PoljeZBesedilom 128"/>
        <xdr:cNvSpPr txBox="1"/>
      </xdr:nvSpPr>
      <xdr:spPr>
        <a:xfrm>
          <a:off x="5240431" y="149777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30" name="PoljeZBesedilom 129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31" name="PoljeZBesedilom 130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32" name="PoljeZBesedilom 131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33" name="PoljeZBesedilom 132"/>
        <xdr:cNvSpPr txBox="1"/>
      </xdr:nvSpPr>
      <xdr:spPr>
        <a:xfrm>
          <a:off x="5240431" y="15105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34" name="PoljeZBesedilom 133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35" name="PoljeZBesedilom 134"/>
        <xdr:cNvSpPr txBox="1"/>
      </xdr:nvSpPr>
      <xdr:spPr>
        <a:xfrm>
          <a:off x="5240431" y="139670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419</xdr:row>
      <xdr:rowOff>0</xdr:rowOff>
    </xdr:from>
    <xdr:ext cx="184731" cy="264560"/>
    <xdr:sp macro="" textlink="">
      <xdr:nvSpPr>
        <xdr:cNvPr id="136" name="PoljeZBesedilom 135"/>
        <xdr:cNvSpPr txBox="1"/>
      </xdr:nvSpPr>
      <xdr:spPr>
        <a:xfrm>
          <a:off x="5240431" y="94779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419</xdr:row>
      <xdr:rowOff>0</xdr:rowOff>
    </xdr:from>
    <xdr:ext cx="184731" cy="264560"/>
    <xdr:sp macro="" textlink="">
      <xdr:nvSpPr>
        <xdr:cNvPr id="137" name="PoljeZBesedilom 136"/>
        <xdr:cNvSpPr txBox="1"/>
      </xdr:nvSpPr>
      <xdr:spPr>
        <a:xfrm>
          <a:off x="5240431" y="94779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138" name="PoljeZBesedilom 137"/>
        <xdr:cNvSpPr txBox="1"/>
      </xdr:nvSpPr>
      <xdr:spPr>
        <a:xfrm>
          <a:off x="5240431" y="98813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139" name="PoljeZBesedilom 138"/>
        <xdr:cNvSpPr txBox="1"/>
      </xdr:nvSpPr>
      <xdr:spPr>
        <a:xfrm>
          <a:off x="5240431" y="98992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140" name="PoljeZBesedilom 139"/>
        <xdr:cNvSpPr txBox="1"/>
      </xdr:nvSpPr>
      <xdr:spPr>
        <a:xfrm>
          <a:off x="5240431" y="103575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141" name="PoljeZBesedilom 140"/>
        <xdr:cNvSpPr txBox="1"/>
      </xdr:nvSpPr>
      <xdr:spPr>
        <a:xfrm>
          <a:off x="5240431" y="107912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142" name="PoljeZBesedilom 141"/>
        <xdr:cNvSpPr txBox="1"/>
      </xdr:nvSpPr>
      <xdr:spPr>
        <a:xfrm>
          <a:off x="5240431" y="103755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474</xdr:row>
      <xdr:rowOff>0</xdr:rowOff>
    </xdr:from>
    <xdr:ext cx="184731" cy="264560"/>
    <xdr:sp macro="" textlink="">
      <xdr:nvSpPr>
        <xdr:cNvPr id="143" name="PoljeZBesedilom 142"/>
        <xdr:cNvSpPr txBox="1"/>
      </xdr:nvSpPr>
      <xdr:spPr>
        <a:xfrm>
          <a:off x="5240431" y="112036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144" name="PoljeZBesedilom 143"/>
        <xdr:cNvSpPr txBox="1"/>
      </xdr:nvSpPr>
      <xdr:spPr>
        <a:xfrm>
          <a:off x="5240431" y="112215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145" name="PoljeZBesedilom 144"/>
        <xdr:cNvSpPr txBox="1"/>
      </xdr:nvSpPr>
      <xdr:spPr>
        <a:xfrm>
          <a:off x="5240431" y="11639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146" name="PoljeZBesedilom 145"/>
        <xdr:cNvSpPr txBox="1"/>
      </xdr:nvSpPr>
      <xdr:spPr>
        <a:xfrm>
          <a:off x="5240431" y="120519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482</xdr:row>
      <xdr:rowOff>0</xdr:rowOff>
    </xdr:from>
    <xdr:ext cx="184731" cy="264560"/>
    <xdr:sp macro="" textlink="">
      <xdr:nvSpPr>
        <xdr:cNvPr id="147" name="PoljeZBesedilom 146"/>
        <xdr:cNvSpPr txBox="1"/>
      </xdr:nvSpPr>
      <xdr:spPr>
        <a:xfrm>
          <a:off x="5240431" y="12328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148" name="PoljeZBesedilom 147"/>
        <xdr:cNvSpPr txBox="1"/>
      </xdr:nvSpPr>
      <xdr:spPr>
        <a:xfrm>
          <a:off x="5240431" y="120698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482</xdr:row>
      <xdr:rowOff>0</xdr:rowOff>
    </xdr:from>
    <xdr:ext cx="184731" cy="264560"/>
    <xdr:sp macro="" textlink="">
      <xdr:nvSpPr>
        <xdr:cNvPr id="149" name="PoljeZBesedilom 148"/>
        <xdr:cNvSpPr txBox="1"/>
      </xdr:nvSpPr>
      <xdr:spPr>
        <a:xfrm>
          <a:off x="5240431" y="125875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0" name="PoljeZBesedilom 149"/>
        <xdr:cNvSpPr txBox="1"/>
      </xdr:nvSpPr>
      <xdr:spPr>
        <a:xfrm>
          <a:off x="5240431" y="128542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1" name="PoljeZBesedilom 150"/>
        <xdr:cNvSpPr txBox="1"/>
      </xdr:nvSpPr>
      <xdr:spPr>
        <a:xfrm>
          <a:off x="5240431" y="128721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2" name="PoljeZBesedilom 151"/>
        <xdr:cNvSpPr txBox="1"/>
      </xdr:nvSpPr>
      <xdr:spPr>
        <a:xfrm>
          <a:off x="5240431" y="133058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3" name="PoljeZBesedilom 152"/>
        <xdr:cNvSpPr txBox="1"/>
      </xdr:nvSpPr>
      <xdr:spPr>
        <a:xfrm>
          <a:off x="5240431" y="133237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4" name="PoljeZBesedilom 153"/>
        <xdr:cNvSpPr txBox="1"/>
      </xdr:nvSpPr>
      <xdr:spPr>
        <a:xfrm>
          <a:off x="5240431" y="134549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5" name="PoljeZBesedilom 154"/>
        <xdr:cNvSpPr txBox="1"/>
      </xdr:nvSpPr>
      <xdr:spPr>
        <a:xfrm>
          <a:off x="5240431" y="134728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6" name="PoljeZBesedilom 155"/>
        <xdr:cNvSpPr txBox="1"/>
      </xdr:nvSpPr>
      <xdr:spPr>
        <a:xfrm>
          <a:off x="5240431" y="13581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7" name="PoljeZBesedilom 156"/>
        <xdr:cNvSpPr txBox="1"/>
      </xdr:nvSpPr>
      <xdr:spPr>
        <a:xfrm>
          <a:off x="5240431" y="13599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8" name="PoljeZBesedilom 157"/>
        <xdr:cNvSpPr txBox="1"/>
      </xdr:nvSpPr>
      <xdr:spPr>
        <a:xfrm>
          <a:off x="5240431" y="137115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59" name="PoljeZBesedilom 158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0" name="PoljeZBesedilom 159"/>
        <xdr:cNvSpPr txBox="1"/>
      </xdr:nvSpPr>
      <xdr:spPr>
        <a:xfrm>
          <a:off x="5240431" y="137294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1" name="PoljeZBesedilom 160"/>
        <xdr:cNvSpPr txBox="1"/>
      </xdr:nvSpPr>
      <xdr:spPr>
        <a:xfrm>
          <a:off x="5240431" y="139670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2" name="PoljeZBesedilom 161"/>
        <xdr:cNvSpPr txBox="1"/>
      </xdr:nvSpPr>
      <xdr:spPr>
        <a:xfrm>
          <a:off x="5240431" y="139849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3" name="PoljeZBesedilom 162"/>
        <xdr:cNvSpPr txBox="1"/>
      </xdr:nvSpPr>
      <xdr:spPr>
        <a:xfrm>
          <a:off x="5240431" y="140768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4" name="PoljeZBesedilom 163"/>
        <xdr:cNvSpPr txBox="1"/>
      </xdr:nvSpPr>
      <xdr:spPr>
        <a:xfrm>
          <a:off x="5240431" y="140947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5" name="PoljeZBesedilom 164"/>
        <xdr:cNvSpPr txBox="1"/>
      </xdr:nvSpPr>
      <xdr:spPr>
        <a:xfrm>
          <a:off x="5240431" y="142034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6" name="PoljeZBesedilom 165"/>
        <xdr:cNvSpPr txBox="1"/>
      </xdr:nvSpPr>
      <xdr:spPr>
        <a:xfrm>
          <a:off x="5240431" y="14359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7" name="PoljeZBesedilom 166"/>
        <xdr:cNvSpPr txBox="1"/>
      </xdr:nvSpPr>
      <xdr:spPr>
        <a:xfrm>
          <a:off x="5240431" y="143760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8" name="PoljeZBesedilom 167"/>
        <xdr:cNvSpPr txBox="1"/>
      </xdr:nvSpPr>
      <xdr:spPr>
        <a:xfrm>
          <a:off x="5240431" y="14467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69" name="PoljeZBesedilom 168"/>
        <xdr:cNvSpPr txBox="1"/>
      </xdr:nvSpPr>
      <xdr:spPr>
        <a:xfrm>
          <a:off x="5240431" y="14467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0" name="PoljeZBesedilom 169"/>
        <xdr:cNvSpPr txBox="1"/>
      </xdr:nvSpPr>
      <xdr:spPr>
        <a:xfrm>
          <a:off x="5240431" y="144858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1" name="PoljeZBesedilom 170"/>
        <xdr:cNvSpPr txBox="1"/>
      </xdr:nvSpPr>
      <xdr:spPr>
        <a:xfrm>
          <a:off x="5240431" y="145945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2" name="PoljeZBesedilom 171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3" name="PoljeZBesedilom 172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4" name="PoljeZBesedilom 173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5" name="PoljeZBesedilom 174"/>
        <xdr:cNvSpPr txBox="1"/>
      </xdr:nvSpPr>
      <xdr:spPr>
        <a:xfrm>
          <a:off x="5240431" y="146124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6" name="PoljeZBesedilom 175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7" name="PoljeZBesedilom 176"/>
        <xdr:cNvSpPr txBox="1"/>
      </xdr:nvSpPr>
      <xdr:spPr>
        <a:xfrm>
          <a:off x="5240431" y="147402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8" name="PoljeZBesedilom 177"/>
        <xdr:cNvSpPr txBox="1"/>
      </xdr:nvSpPr>
      <xdr:spPr>
        <a:xfrm>
          <a:off x="5240431" y="148500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79" name="PoljeZBesedilom 178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0" name="PoljeZBesedilom 179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1" name="PoljeZBesedilom 180"/>
        <xdr:cNvSpPr txBox="1"/>
      </xdr:nvSpPr>
      <xdr:spPr>
        <a:xfrm>
          <a:off x="5240431" y="148679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2" name="PoljeZBesedilom 181"/>
        <xdr:cNvSpPr txBox="1"/>
      </xdr:nvSpPr>
      <xdr:spPr>
        <a:xfrm>
          <a:off x="5240431" y="149777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3" name="PoljeZBesedilom 182"/>
        <xdr:cNvSpPr txBox="1"/>
      </xdr:nvSpPr>
      <xdr:spPr>
        <a:xfrm>
          <a:off x="5240431" y="1497778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4" name="PoljeZBesedilom 183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5" name="PoljeZBesedilom 184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6" name="PoljeZBesedilom 185"/>
        <xdr:cNvSpPr txBox="1"/>
      </xdr:nvSpPr>
      <xdr:spPr>
        <a:xfrm>
          <a:off x="5240431" y="149957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7" name="PoljeZBesedilom 186"/>
        <xdr:cNvSpPr txBox="1"/>
      </xdr:nvSpPr>
      <xdr:spPr>
        <a:xfrm>
          <a:off x="5240431" y="151055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8" name="PoljeZBesedilom 187"/>
        <xdr:cNvSpPr txBox="1"/>
      </xdr:nvSpPr>
      <xdr:spPr>
        <a:xfrm>
          <a:off x="5240431" y="15123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89" name="PoljeZBesedilom 188"/>
        <xdr:cNvSpPr txBox="1"/>
      </xdr:nvSpPr>
      <xdr:spPr>
        <a:xfrm>
          <a:off x="5240431" y="152321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0" name="PoljeZBesedilom 189"/>
        <xdr:cNvSpPr txBox="1"/>
      </xdr:nvSpPr>
      <xdr:spPr>
        <a:xfrm>
          <a:off x="5240431" y="153879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1" name="PoljeZBesedilom 190"/>
        <xdr:cNvSpPr txBox="1"/>
      </xdr:nvSpPr>
      <xdr:spPr>
        <a:xfrm>
          <a:off x="5240431" y="154047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2" name="PoljeZBesedilom 191"/>
        <xdr:cNvSpPr txBox="1"/>
      </xdr:nvSpPr>
      <xdr:spPr>
        <a:xfrm>
          <a:off x="5240431" y="155156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3" name="PoljeZBesedilom 192"/>
        <xdr:cNvSpPr txBox="1"/>
      </xdr:nvSpPr>
      <xdr:spPr>
        <a:xfrm>
          <a:off x="5240431" y="155335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4" name="PoljeZBesedilom 193"/>
        <xdr:cNvSpPr txBox="1"/>
      </xdr:nvSpPr>
      <xdr:spPr>
        <a:xfrm>
          <a:off x="5240431" y="155335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5" name="PoljeZBesedilom 194"/>
        <xdr:cNvSpPr txBox="1"/>
      </xdr:nvSpPr>
      <xdr:spPr>
        <a:xfrm>
          <a:off x="5240431" y="155335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6" name="PoljeZBesedilom 195"/>
        <xdr:cNvSpPr txBox="1"/>
      </xdr:nvSpPr>
      <xdr:spPr>
        <a:xfrm>
          <a:off x="5240431" y="156434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7" name="PoljeZBesedilom 196"/>
        <xdr:cNvSpPr txBox="1"/>
      </xdr:nvSpPr>
      <xdr:spPr>
        <a:xfrm>
          <a:off x="5240431" y="156434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8" name="PoljeZBesedilom 197"/>
        <xdr:cNvSpPr txBox="1"/>
      </xdr:nvSpPr>
      <xdr:spPr>
        <a:xfrm>
          <a:off x="5240431" y="156613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199" name="PoljeZBesedilom 198"/>
        <xdr:cNvSpPr txBox="1"/>
      </xdr:nvSpPr>
      <xdr:spPr>
        <a:xfrm>
          <a:off x="5240431" y="156613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00" name="PoljeZBesedilom 199"/>
        <xdr:cNvSpPr txBox="1"/>
      </xdr:nvSpPr>
      <xdr:spPr>
        <a:xfrm>
          <a:off x="5240431" y="156613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01" name="PoljeZBesedilom 200"/>
        <xdr:cNvSpPr txBox="1"/>
      </xdr:nvSpPr>
      <xdr:spPr>
        <a:xfrm>
          <a:off x="5240431" y="15771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02" name="PoljeZBesedilom 201"/>
        <xdr:cNvSpPr txBox="1"/>
      </xdr:nvSpPr>
      <xdr:spPr>
        <a:xfrm>
          <a:off x="5240431" y="157890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03" name="PoljeZBesedilom 202"/>
        <xdr:cNvSpPr txBox="1"/>
      </xdr:nvSpPr>
      <xdr:spPr>
        <a:xfrm>
          <a:off x="5240431" y="15898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205" name="PoljeZBesedilom 204"/>
        <xdr:cNvSpPr txBox="1"/>
      </xdr:nvSpPr>
      <xdr:spPr>
        <a:xfrm>
          <a:off x="5240431" y="1659030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471</xdr:row>
      <xdr:rowOff>0</xdr:rowOff>
    </xdr:from>
    <xdr:ext cx="184731" cy="264560"/>
    <xdr:sp macro="" textlink="">
      <xdr:nvSpPr>
        <xdr:cNvPr id="206" name="PoljeZBesedilom 205"/>
        <xdr:cNvSpPr txBox="1"/>
      </xdr:nvSpPr>
      <xdr:spPr>
        <a:xfrm>
          <a:off x="5240431" y="1659030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473</xdr:row>
      <xdr:rowOff>0</xdr:rowOff>
    </xdr:from>
    <xdr:ext cx="184731" cy="264560"/>
    <xdr:sp macro="" textlink="">
      <xdr:nvSpPr>
        <xdr:cNvPr id="207" name="PoljeZBesedilom 206"/>
        <xdr:cNvSpPr txBox="1"/>
      </xdr:nvSpPr>
      <xdr:spPr>
        <a:xfrm>
          <a:off x="5240431" y="166082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473</xdr:row>
      <xdr:rowOff>0</xdr:rowOff>
    </xdr:from>
    <xdr:ext cx="184731" cy="264560"/>
    <xdr:sp macro="" textlink="">
      <xdr:nvSpPr>
        <xdr:cNvPr id="208" name="PoljeZBesedilom 207"/>
        <xdr:cNvSpPr txBox="1"/>
      </xdr:nvSpPr>
      <xdr:spPr>
        <a:xfrm>
          <a:off x="5240431" y="166082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209" name="PoljeZBesedilom 208"/>
        <xdr:cNvSpPr txBox="1"/>
      </xdr:nvSpPr>
      <xdr:spPr>
        <a:xfrm>
          <a:off x="5240431" y="16753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210" name="PoljeZBesedilom 209"/>
        <xdr:cNvSpPr txBox="1"/>
      </xdr:nvSpPr>
      <xdr:spPr>
        <a:xfrm>
          <a:off x="5240431" y="16753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475</xdr:row>
      <xdr:rowOff>0</xdr:rowOff>
    </xdr:from>
    <xdr:ext cx="184731" cy="264560"/>
    <xdr:sp macro="" textlink="">
      <xdr:nvSpPr>
        <xdr:cNvPr id="211" name="PoljeZBesedilom 210"/>
        <xdr:cNvSpPr txBox="1"/>
      </xdr:nvSpPr>
      <xdr:spPr>
        <a:xfrm>
          <a:off x="5240431" y="167539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12" name="PoljeZBesedilom 211"/>
        <xdr:cNvSpPr txBox="1"/>
      </xdr:nvSpPr>
      <xdr:spPr>
        <a:xfrm>
          <a:off x="5240431" y="156434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13" name="PoljeZBesedilom 212"/>
        <xdr:cNvSpPr txBox="1"/>
      </xdr:nvSpPr>
      <xdr:spPr>
        <a:xfrm>
          <a:off x="5240431" y="156434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14" name="PoljeZBesedilom 213"/>
        <xdr:cNvSpPr txBox="1"/>
      </xdr:nvSpPr>
      <xdr:spPr>
        <a:xfrm>
          <a:off x="5240431" y="156613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15" name="PoljeZBesedilom 214"/>
        <xdr:cNvSpPr txBox="1"/>
      </xdr:nvSpPr>
      <xdr:spPr>
        <a:xfrm>
          <a:off x="5240431" y="156613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16" name="PoljeZBesedilom 215"/>
        <xdr:cNvSpPr txBox="1"/>
      </xdr:nvSpPr>
      <xdr:spPr>
        <a:xfrm>
          <a:off x="5240431" y="1566134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17" name="PoljeZBesedilom 216"/>
        <xdr:cNvSpPr txBox="1"/>
      </xdr:nvSpPr>
      <xdr:spPr>
        <a:xfrm>
          <a:off x="5240431" y="15771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482</xdr:row>
      <xdr:rowOff>0</xdr:rowOff>
    </xdr:from>
    <xdr:ext cx="184731" cy="264560"/>
    <xdr:sp macro="" textlink="">
      <xdr:nvSpPr>
        <xdr:cNvPr id="218" name="PoljeZBesedilom 217"/>
        <xdr:cNvSpPr txBox="1"/>
      </xdr:nvSpPr>
      <xdr:spPr>
        <a:xfrm>
          <a:off x="5240431" y="171214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19" name="PoljeZBesedilom 218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0" name="PoljeZBesedilom 219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1" name="PoljeZBesedilom 220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2" name="PoljeZBesedilom 221"/>
        <xdr:cNvSpPr txBox="1"/>
      </xdr:nvSpPr>
      <xdr:spPr>
        <a:xfrm>
          <a:off x="5240431" y="174845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3" name="PoljeZBesedilom 222"/>
        <xdr:cNvSpPr txBox="1"/>
      </xdr:nvSpPr>
      <xdr:spPr>
        <a:xfrm>
          <a:off x="5240431" y="174845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4" name="PoljeZBesedilom 223"/>
        <xdr:cNvSpPr txBox="1"/>
      </xdr:nvSpPr>
      <xdr:spPr>
        <a:xfrm>
          <a:off x="5240431" y="174845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5" name="PoljeZBesedilom 224"/>
        <xdr:cNvSpPr txBox="1"/>
      </xdr:nvSpPr>
      <xdr:spPr>
        <a:xfrm>
          <a:off x="5240431" y="171214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6" name="PoljeZBesedilom 225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7" name="PoljeZBesedilom 226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8" name="PoljeZBesedilom 227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29" name="PoljeZBesedilom 228"/>
        <xdr:cNvSpPr txBox="1"/>
      </xdr:nvSpPr>
      <xdr:spPr>
        <a:xfrm>
          <a:off x="5240431" y="171214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0" name="PoljeZBesedilom 229"/>
        <xdr:cNvSpPr txBox="1"/>
      </xdr:nvSpPr>
      <xdr:spPr>
        <a:xfrm>
          <a:off x="5240431" y="170665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1" name="PoljeZBesedilom 230"/>
        <xdr:cNvSpPr txBox="1"/>
      </xdr:nvSpPr>
      <xdr:spPr>
        <a:xfrm>
          <a:off x="5240431" y="170665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2" name="PoljeZBesedilom 231"/>
        <xdr:cNvSpPr txBox="1"/>
      </xdr:nvSpPr>
      <xdr:spPr>
        <a:xfrm>
          <a:off x="5240431" y="1752936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3" name="PoljeZBesedilom 232"/>
        <xdr:cNvSpPr txBox="1"/>
      </xdr:nvSpPr>
      <xdr:spPr>
        <a:xfrm>
          <a:off x="5240431" y="17602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4" name="PoljeZBesedilom 233"/>
        <xdr:cNvSpPr txBox="1"/>
      </xdr:nvSpPr>
      <xdr:spPr>
        <a:xfrm>
          <a:off x="5240431" y="1754729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5" name="PoljeZBesedilom 234"/>
        <xdr:cNvSpPr txBox="1"/>
      </xdr:nvSpPr>
      <xdr:spPr>
        <a:xfrm>
          <a:off x="5240431" y="17547291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485</xdr:row>
      <xdr:rowOff>0</xdr:rowOff>
    </xdr:from>
    <xdr:ext cx="184731" cy="264560"/>
    <xdr:sp macro="" textlink="">
      <xdr:nvSpPr>
        <xdr:cNvPr id="236" name="PoljeZBesedilom 235"/>
        <xdr:cNvSpPr txBox="1"/>
      </xdr:nvSpPr>
      <xdr:spPr>
        <a:xfrm>
          <a:off x="5240431" y="174845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485</xdr:row>
      <xdr:rowOff>0</xdr:rowOff>
    </xdr:from>
    <xdr:ext cx="184731" cy="264560"/>
    <xdr:sp macro="" textlink="">
      <xdr:nvSpPr>
        <xdr:cNvPr id="237" name="PoljeZBesedilom 236"/>
        <xdr:cNvSpPr txBox="1"/>
      </xdr:nvSpPr>
      <xdr:spPr>
        <a:xfrm>
          <a:off x="5240431" y="174845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485</xdr:row>
      <xdr:rowOff>0</xdr:rowOff>
    </xdr:from>
    <xdr:ext cx="184731" cy="264560"/>
    <xdr:sp macro="" textlink="">
      <xdr:nvSpPr>
        <xdr:cNvPr id="238" name="PoljeZBesedilom 237"/>
        <xdr:cNvSpPr txBox="1"/>
      </xdr:nvSpPr>
      <xdr:spPr>
        <a:xfrm>
          <a:off x="5240431" y="1748453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39" name="PoljeZBesedilom 238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0" name="PoljeZBesedilom 239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1" name="PoljeZBesedilom 240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2" name="PoljeZBesedilom 241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3" name="PoljeZBesedilom 242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4" name="PoljeZBesedilom 243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5" name="PoljeZBesedilom 244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6" name="PoljeZBesedilom 245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7" name="PoljeZBesedilom 246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8" name="PoljeZBesedilom 247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49" name="PoljeZBesedilom 248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0" name="PoljeZBesedilom 249"/>
        <xdr:cNvSpPr txBox="1"/>
      </xdr:nvSpPr>
      <xdr:spPr>
        <a:xfrm>
          <a:off x="5240431" y="178621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1" name="PoljeZBesedilom 250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2" name="PoljeZBesedilom 251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3" name="PoljeZBesedilom 252"/>
        <xdr:cNvSpPr txBox="1"/>
      </xdr:nvSpPr>
      <xdr:spPr>
        <a:xfrm>
          <a:off x="5240431" y="178039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4" name="PoljeZBesedilom 253"/>
        <xdr:cNvSpPr txBox="1"/>
      </xdr:nvSpPr>
      <xdr:spPr>
        <a:xfrm>
          <a:off x="5240431" y="17785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5" name="PoljeZBesedilom 254"/>
        <xdr:cNvSpPr txBox="1"/>
      </xdr:nvSpPr>
      <xdr:spPr>
        <a:xfrm>
          <a:off x="5240431" y="178621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6" name="PoljeZBesedilom 255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7" name="PoljeZBesedilom 256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8" name="PoljeZBesedilom 257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59" name="PoljeZBesedilom 258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0" name="PoljeZBesedilom 259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1" name="PoljeZBesedilom 260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2" name="PoljeZBesedilom 261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3" name="PoljeZBesedilom 262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4" name="PoljeZBesedilom 263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5" name="PoljeZBesedilom 264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6" name="PoljeZBesedilom 265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7" name="PoljeZBesedilom 266"/>
        <xdr:cNvSpPr txBox="1"/>
      </xdr:nvSpPr>
      <xdr:spPr>
        <a:xfrm>
          <a:off x="5240431" y="179383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8" name="PoljeZBesedilom 267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69" name="PoljeZBesedilom 268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0" name="PoljeZBesedilom 269"/>
        <xdr:cNvSpPr txBox="1"/>
      </xdr:nvSpPr>
      <xdr:spPr>
        <a:xfrm>
          <a:off x="5240431" y="1788010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1" name="PoljeZBesedilom 270"/>
        <xdr:cNvSpPr txBox="1"/>
      </xdr:nvSpPr>
      <xdr:spPr>
        <a:xfrm>
          <a:off x="5240431" y="178621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2" name="PoljeZBesedilom 271"/>
        <xdr:cNvSpPr txBox="1"/>
      </xdr:nvSpPr>
      <xdr:spPr>
        <a:xfrm>
          <a:off x="5240431" y="171214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3" name="PoljeZBesedilom 272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4" name="PoljeZBesedilom 273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5" name="PoljeZBesedilom 274"/>
        <xdr:cNvSpPr txBox="1"/>
      </xdr:nvSpPr>
      <xdr:spPr>
        <a:xfrm>
          <a:off x="5240431" y="17139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6" name="PoljeZBesedilom 275"/>
        <xdr:cNvSpPr txBox="1"/>
      </xdr:nvSpPr>
      <xdr:spPr>
        <a:xfrm>
          <a:off x="5240431" y="180683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7" name="PoljeZBesedilom 276"/>
        <xdr:cNvSpPr txBox="1"/>
      </xdr:nvSpPr>
      <xdr:spPr>
        <a:xfrm>
          <a:off x="5240431" y="180683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8" name="PoljeZBesedilom 277"/>
        <xdr:cNvSpPr txBox="1"/>
      </xdr:nvSpPr>
      <xdr:spPr>
        <a:xfrm>
          <a:off x="5240431" y="180683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79" name="PoljeZBesedilom 278"/>
        <xdr:cNvSpPr txBox="1"/>
      </xdr:nvSpPr>
      <xdr:spPr>
        <a:xfrm>
          <a:off x="5240431" y="181243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0" name="PoljeZBesedilom 279"/>
        <xdr:cNvSpPr txBox="1"/>
      </xdr:nvSpPr>
      <xdr:spPr>
        <a:xfrm>
          <a:off x="5240431" y="181243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1" name="PoljeZBesedilom 280"/>
        <xdr:cNvSpPr txBox="1"/>
      </xdr:nvSpPr>
      <xdr:spPr>
        <a:xfrm>
          <a:off x="5240431" y="181243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2" name="PoljeZBesedilom 281"/>
        <xdr:cNvSpPr txBox="1"/>
      </xdr:nvSpPr>
      <xdr:spPr>
        <a:xfrm>
          <a:off x="5240431" y="180683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3" name="PoljeZBesedilom 282"/>
        <xdr:cNvSpPr txBox="1"/>
      </xdr:nvSpPr>
      <xdr:spPr>
        <a:xfrm>
          <a:off x="5240431" y="180683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4" name="PoljeZBesedilom 283"/>
        <xdr:cNvSpPr txBox="1"/>
      </xdr:nvSpPr>
      <xdr:spPr>
        <a:xfrm>
          <a:off x="5240431" y="180683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5" name="PoljeZBesedilom 284"/>
        <xdr:cNvSpPr txBox="1"/>
      </xdr:nvSpPr>
      <xdr:spPr>
        <a:xfrm>
          <a:off x="5240431" y="1833618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6" name="PoljeZBesedilom 285"/>
        <xdr:cNvSpPr txBox="1"/>
      </xdr:nvSpPr>
      <xdr:spPr>
        <a:xfrm>
          <a:off x="5240431" y="1833618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87" name="PoljeZBesedilom 286"/>
        <xdr:cNvSpPr txBox="1"/>
      </xdr:nvSpPr>
      <xdr:spPr>
        <a:xfrm>
          <a:off x="5240431" y="1833618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88" name="PoljeZBesedilom 287"/>
        <xdr:cNvSpPr txBox="1"/>
      </xdr:nvSpPr>
      <xdr:spPr>
        <a:xfrm>
          <a:off x="5240431" y="1608156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89" name="PoljeZBesedilom 288"/>
        <xdr:cNvSpPr txBox="1"/>
      </xdr:nvSpPr>
      <xdr:spPr>
        <a:xfrm>
          <a:off x="5240431" y="1608156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90" name="PoljeZBesedilom 289"/>
        <xdr:cNvSpPr txBox="1"/>
      </xdr:nvSpPr>
      <xdr:spPr>
        <a:xfrm>
          <a:off x="5240431" y="1608156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291" name="PoljeZBesedilom 290"/>
        <xdr:cNvSpPr txBox="1"/>
      </xdr:nvSpPr>
      <xdr:spPr>
        <a:xfrm>
          <a:off x="5240431" y="161913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2" name="PoljeZBesedilom 291"/>
        <xdr:cNvSpPr txBox="1"/>
      </xdr:nvSpPr>
      <xdr:spPr>
        <a:xfrm>
          <a:off x="5240431" y="181613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3" name="PoljeZBesedilom 292"/>
        <xdr:cNvSpPr txBox="1"/>
      </xdr:nvSpPr>
      <xdr:spPr>
        <a:xfrm>
          <a:off x="5240431" y="181613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4" name="PoljeZBesedilom 293"/>
        <xdr:cNvSpPr txBox="1"/>
      </xdr:nvSpPr>
      <xdr:spPr>
        <a:xfrm>
          <a:off x="5240431" y="183496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5" name="PoljeZBesedilom 294"/>
        <xdr:cNvSpPr txBox="1"/>
      </xdr:nvSpPr>
      <xdr:spPr>
        <a:xfrm>
          <a:off x="5240431" y="183496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6" name="PoljeZBesedilom 295"/>
        <xdr:cNvSpPr txBox="1"/>
      </xdr:nvSpPr>
      <xdr:spPr>
        <a:xfrm>
          <a:off x="5240431" y="183496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7" name="PoljeZBesedilom 296"/>
        <xdr:cNvSpPr txBox="1"/>
      </xdr:nvSpPr>
      <xdr:spPr>
        <a:xfrm>
          <a:off x="5240431" y="182353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8" name="PoljeZBesedilom 297"/>
        <xdr:cNvSpPr txBox="1"/>
      </xdr:nvSpPr>
      <xdr:spPr>
        <a:xfrm>
          <a:off x="5240431" y="182353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299" name="PoljeZBesedilom 298"/>
        <xdr:cNvSpPr txBox="1"/>
      </xdr:nvSpPr>
      <xdr:spPr>
        <a:xfrm>
          <a:off x="5240431" y="182353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0" name="PoljeZBesedilom 299"/>
        <xdr:cNvSpPr txBox="1"/>
      </xdr:nvSpPr>
      <xdr:spPr>
        <a:xfrm>
          <a:off x="5240431" y="181793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1" name="PoljeZBesedilom 300"/>
        <xdr:cNvSpPr txBox="1"/>
      </xdr:nvSpPr>
      <xdr:spPr>
        <a:xfrm>
          <a:off x="5240431" y="181793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2" name="PoljeZBesedilom 301"/>
        <xdr:cNvSpPr txBox="1"/>
      </xdr:nvSpPr>
      <xdr:spPr>
        <a:xfrm>
          <a:off x="5240431" y="1817930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3" name="PoljeZBesedilom 302"/>
        <xdr:cNvSpPr txBox="1"/>
      </xdr:nvSpPr>
      <xdr:spPr>
        <a:xfrm>
          <a:off x="5240431" y="173993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4" name="PoljeZBesedilom 303"/>
        <xdr:cNvSpPr txBox="1"/>
      </xdr:nvSpPr>
      <xdr:spPr>
        <a:xfrm>
          <a:off x="5240431" y="173993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5" name="PoljeZBesedilom 304"/>
        <xdr:cNvSpPr txBox="1"/>
      </xdr:nvSpPr>
      <xdr:spPr>
        <a:xfrm>
          <a:off x="5240431" y="175775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6" name="PoljeZBesedilom 305"/>
        <xdr:cNvSpPr txBox="1"/>
      </xdr:nvSpPr>
      <xdr:spPr>
        <a:xfrm>
          <a:off x="5240431" y="195609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7" name="PoljeZBesedilom 306"/>
        <xdr:cNvSpPr txBox="1"/>
      </xdr:nvSpPr>
      <xdr:spPr>
        <a:xfrm>
          <a:off x="5240431" y="195609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8" name="PoljeZBesedilom 307"/>
        <xdr:cNvSpPr txBox="1"/>
      </xdr:nvSpPr>
      <xdr:spPr>
        <a:xfrm>
          <a:off x="5240431" y="197301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09" name="PoljeZBesedilom 308"/>
        <xdr:cNvSpPr txBox="1"/>
      </xdr:nvSpPr>
      <xdr:spPr>
        <a:xfrm>
          <a:off x="5240431" y="198097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498</xdr:row>
      <xdr:rowOff>0</xdr:rowOff>
    </xdr:from>
    <xdr:ext cx="184731" cy="264560"/>
    <xdr:sp macro="" textlink="">
      <xdr:nvSpPr>
        <xdr:cNvPr id="310" name="PoljeZBesedilom 309"/>
        <xdr:cNvSpPr txBox="1"/>
      </xdr:nvSpPr>
      <xdr:spPr>
        <a:xfrm>
          <a:off x="5240431" y="163986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498</xdr:row>
      <xdr:rowOff>0</xdr:rowOff>
    </xdr:from>
    <xdr:ext cx="184731" cy="264560"/>
    <xdr:sp macro="" textlink="">
      <xdr:nvSpPr>
        <xdr:cNvPr id="311" name="PoljeZBesedilom 310"/>
        <xdr:cNvSpPr txBox="1"/>
      </xdr:nvSpPr>
      <xdr:spPr>
        <a:xfrm>
          <a:off x="5240431" y="163986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493</xdr:row>
      <xdr:rowOff>0</xdr:rowOff>
    </xdr:from>
    <xdr:ext cx="184731" cy="264560"/>
    <xdr:sp macro="" textlink="">
      <xdr:nvSpPr>
        <xdr:cNvPr id="312" name="PoljeZBesedilom 311"/>
        <xdr:cNvSpPr txBox="1"/>
      </xdr:nvSpPr>
      <xdr:spPr>
        <a:xfrm>
          <a:off x="5240431" y="162832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3" name="PoljeZBesedilom 312"/>
        <xdr:cNvSpPr txBox="1"/>
      </xdr:nvSpPr>
      <xdr:spPr>
        <a:xfrm>
          <a:off x="5240431" y="192248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4" name="PoljeZBesedilom 313"/>
        <xdr:cNvSpPr txBox="1"/>
      </xdr:nvSpPr>
      <xdr:spPr>
        <a:xfrm>
          <a:off x="5240431" y="192248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5" name="PoljeZBesedilom 314"/>
        <xdr:cNvSpPr txBox="1"/>
      </xdr:nvSpPr>
      <xdr:spPr>
        <a:xfrm>
          <a:off x="5240431" y="192248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6" name="PoljeZBesedilom 315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7" name="PoljeZBesedilom 316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8" name="PoljeZBesedilom 317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19" name="PoljeZBesedilom 318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0" name="PoljeZBesedilom 319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1" name="PoljeZBesedilom 320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2" name="PoljeZBesedilom 321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3" name="PoljeZBesedilom 322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4" name="PoljeZBesedilom 323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5" name="PoljeZBesedilom 324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6" name="PoljeZBesedilom 325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7" name="PoljeZBesedilom 326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8" name="PoljeZBesedilom 327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29" name="PoljeZBesedilom 328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0" name="PoljeZBesedilom 329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1" name="PoljeZBesedilom 330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2" name="PoljeZBesedilom 331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3" name="PoljeZBesedilom 332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4" name="PoljeZBesedilom 333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5" name="PoljeZBesedilom 334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6" name="PoljeZBesedilom 335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7" name="PoljeZBesedilom 336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8" name="PoljeZBesedilom 337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39" name="PoljeZBesedilom 338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0" name="PoljeZBesedilom 339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1" name="PoljeZBesedilom 340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2" name="PoljeZBesedilom 341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3" name="PoljeZBesedilom 342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4" name="PoljeZBesedilom 343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5" name="PoljeZBesedilom 344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6" name="PoljeZBesedilom 345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7" name="PoljeZBesedilom 346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8" name="PoljeZBesedilom 347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49" name="PoljeZBesedilom 348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0" name="PoljeZBesedilom 349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1" name="PoljeZBesedilom 350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2" name="PoljeZBesedilom 351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3" name="PoljeZBesedilom 352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4" name="PoljeZBesedilom 353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5" name="PoljeZBesedilom 354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6" name="PoljeZBesedilom 355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7" name="PoljeZBesedilom 356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8" name="PoljeZBesedilom 357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59" name="PoljeZBesedilom 358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0" name="PoljeZBesedilom 359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1" name="PoljeZBesedilom 360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2" name="PoljeZBesedilom 361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3" name="PoljeZBesedilom 362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4" name="PoljeZBesedilom 363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5" name="PoljeZBesedilom 364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6" name="PoljeZBesedilom 365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7" name="PoljeZBesedilom 366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8" name="PoljeZBesedilom 367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69" name="PoljeZBesedilom 368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0" name="PoljeZBesedilom 369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1" name="PoljeZBesedilom 370"/>
        <xdr:cNvSpPr txBox="1"/>
      </xdr:nvSpPr>
      <xdr:spPr>
        <a:xfrm>
          <a:off x="5240431" y="203431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2" name="PoljeZBesedilom 371"/>
        <xdr:cNvSpPr txBox="1"/>
      </xdr:nvSpPr>
      <xdr:spPr>
        <a:xfrm>
          <a:off x="5240431" y="203610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3" name="PoljeZBesedilom 372"/>
        <xdr:cNvSpPr txBox="1"/>
      </xdr:nvSpPr>
      <xdr:spPr>
        <a:xfrm>
          <a:off x="5240431" y="203610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4" name="PoljeZBesedilom 373"/>
        <xdr:cNvSpPr txBox="1"/>
      </xdr:nvSpPr>
      <xdr:spPr>
        <a:xfrm>
          <a:off x="5240431" y="203610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5" name="PoljeZBesedilom 374"/>
        <xdr:cNvSpPr txBox="1"/>
      </xdr:nvSpPr>
      <xdr:spPr>
        <a:xfrm>
          <a:off x="5240431" y="203969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6" name="PoljeZBesedilom 375"/>
        <xdr:cNvSpPr txBox="1"/>
      </xdr:nvSpPr>
      <xdr:spPr>
        <a:xfrm>
          <a:off x="5240431" y="203969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7" name="PoljeZBesedilom 376"/>
        <xdr:cNvSpPr txBox="1"/>
      </xdr:nvSpPr>
      <xdr:spPr>
        <a:xfrm>
          <a:off x="5240431" y="203969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8" name="PoljeZBesedilom 377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79" name="PoljeZBesedilom 378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0" name="PoljeZBesedilom 379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1" name="PoljeZBesedilom 380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2" name="PoljeZBesedilom 381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3" name="PoljeZBesedilom 382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4" name="PoljeZBesedilom 383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5" name="PoljeZBesedilom 384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6" name="PoljeZBesedilom 385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7" name="PoljeZBesedilom 386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8" name="PoljeZBesedilom 387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89" name="PoljeZBesedilom 388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0" name="PoljeZBesedilom 389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1" name="PoljeZBesedilom 390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2" name="PoljeZBesedilom 391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3" name="PoljeZBesedilom 392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4" name="PoljeZBesedilom 393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5" name="PoljeZBesedilom 394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6" name="PoljeZBesedilom 395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7" name="PoljeZBesedilom 396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8" name="PoljeZBesedilom 397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399" name="PoljeZBesedilom 398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0" name="PoljeZBesedilom 399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1" name="PoljeZBesedilom 400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2" name="PoljeZBesedilom 401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3" name="PoljeZBesedilom 402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4" name="PoljeZBesedilom 403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5" name="PoljeZBesedilom 404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6" name="PoljeZBesedilom 405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7" name="PoljeZBesedilom 406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8" name="PoljeZBesedilom 407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09" name="PoljeZBesedilom 408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0" name="PoljeZBesedilom 409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1" name="PoljeZBesedilom 410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2" name="PoljeZBesedilom 411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3" name="PoljeZBesedilom 412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4" name="PoljeZBesedilom 413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5" name="PoljeZBesedilom 414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6" name="PoljeZBesedilom 415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7" name="PoljeZBesedilom 416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8" name="PoljeZBesedilom 417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19" name="PoljeZBesedilom 418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0" name="PoljeZBesedilom 419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1" name="PoljeZBesedilom 420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2" name="PoljeZBesedilom 421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3" name="PoljeZBesedilom 422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4" name="PoljeZBesedilom 423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5" name="PoljeZBesedilom 424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6" name="PoljeZBesedilom 425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7" name="PoljeZBesedilom 426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8" name="PoljeZBesedilom 427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29" name="PoljeZBesedilom 428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0" name="PoljeZBesedilom 429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1" name="PoljeZBesedilom 430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2" name="PoljeZBesedilom 431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3" name="PoljeZBesedilom 432"/>
        <xdr:cNvSpPr txBox="1"/>
      </xdr:nvSpPr>
      <xdr:spPr>
        <a:xfrm>
          <a:off x="5240431" y="204507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4" name="PoljeZBesedilom 433"/>
        <xdr:cNvSpPr txBox="1"/>
      </xdr:nvSpPr>
      <xdr:spPr>
        <a:xfrm>
          <a:off x="5240431" y="204686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5" name="PoljeZBesedilom 434"/>
        <xdr:cNvSpPr txBox="1"/>
      </xdr:nvSpPr>
      <xdr:spPr>
        <a:xfrm>
          <a:off x="5240431" y="204686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6" name="PoljeZBesedilom 435"/>
        <xdr:cNvSpPr txBox="1"/>
      </xdr:nvSpPr>
      <xdr:spPr>
        <a:xfrm>
          <a:off x="5240431" y="204686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7" name="PoljeZBesedilom 436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8" name="PoljeZBesedilom 437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39" name="PoljeZBesedilom 438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0" name="PoljeZBesedilom 439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1" name="PoljeZBesedilom 440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2" name="PoljeZBesedilom 441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3" name="PoljeZBesedilom 442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4" name="PoljeZBesedilom 443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5" name="PoljeZBesedilom 444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6" name="PoljeZBesedilom 445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7" name="PoljeZBesedilom 446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8" name="PoljeZBesedilom 447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49" name="PoljeZBesedilom 448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0" name="PoljeZBesedilom 449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1" name="PoljeZBesedilom 450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2" name="PoljeZBesedilom 451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3" name="PoljeZBesedilom 452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4" name="PoljeZBesedilom 453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5" name="PoljeZBesedilom 454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6" name="PoljeZBesedilom 455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7" name="PoljeZBesedilom 456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8" name="PoljeZBesedilom 457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59" name="PoljeZBesedilom 458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0" name="PoljeZBesedilom 459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1" name="PoljeZBesedilom 460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2" name="PoljeZBesedilom 461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3" name="PoljeZBesedilom 462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4" name="PoljeZBesedilom 463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5" name="PoljeZBesedilom 464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6" name="PoljeZBesedilom 465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7" name="PoljeZBesedilom 466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8" name="PoljeZBesedilom 467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69" name="PoljeZBesedilom 468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0" name="PoljeZBesedilom 469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1" name="PoljeZBesedilom 470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2" name="PoljeZBesedilom 471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3" name="PoljeZBesedilom 472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4" name="PoljeZBesedilom 473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5" name="PoljeZBesedilom 474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6" name="PoljeZBesedilom 475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7" name="PoljeZBesedilom 476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8" name="PoljeZBesedilom 477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79" name="PoljeZBesedilom 478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0" name="PoljeZBesedilom 479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1" name="PoljeZBesedilom 480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2" name="PoljeZBesedilom 481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3" name="PoljeZBesedilom 482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4" name="PoljeZBesedilom 483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5" name="PoljeZBesedilom 484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6" name="PoljeZBesedilom 485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7" name="PoljeZBesedilom 486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8" name="PoljeZBesedilom 487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89" name="PoljeZBesedilom 488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90" name="PoljeZBesedilom 489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91" name="PoljeZBesedilom 490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92" name="PoljeZBesedilom 491"/>
        <xdr:cNvSpPr txBox="1"/>
      </xdr:nvSpPr>
      <xdr:spPr>
        <a:xfrm>
          <a:off x="5240431" y="205224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93" name="PoljeZBesedilom 492"/>
        <xdr:cNvSpPr txBox="1"/>
      </xdr:nvSpPr>
      <xdr:spPr>
        <a:xfrm>
          <a:off x="5240431" y="2061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94" name="PoljeZBesedilom 493"/>
        <xdr:cNvSpPr txBox="1"/>
      </xdr:nvSpPr>
      <xdr:spPr>
        <a:xfrm>
          <a:off x="5240431" y="2061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495" name="PoljeZBesedilom 494"/>
        <xdr:cNvSpPr txBox="1"/>
      </xdr:nvSpPr>
      <xdr:spPr>
        <a:xfrm>
          <a:off x="5240431" y="2061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509</xdr:row>
      <xdr:rowOff>0</xdr:rowOff>
    </xdr:from>
    <xdr:ext cx="184731" cy="264560"/>
    <xdr:sp macro="" textlink="">
      <xdr:nvSpPr>
        <xdr:cNvPr id="496" name="PoljeZBesedilom 495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509</xdr:row>
      <xdr:rowOff>0</xdr:rowOff>
    </xdr:from>
    <xdr:ext cx="184731" cy="264560"/>
    <xdr:sp macro="" textlink="">
      <xdr:nvSpPr>
        <xdr:cNvPr id="497" name="PoljeZBesedilom 496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509</xdr:row>
      <xdr:rowOff>0</xdr:rowOff>
    </xdr:from>
    <xdr:ext cx="184731" cy="264560"/>
    <xdr:sp macro="" textlink="">
      <xdr:nvSpPr>
        <xdr:cNvPr id="498" name="PoljeZBesedilom 497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511</xdr:row>
      <xdr:rowOff>0</xdr:rowOff>
    </xdr:from>
    <xdr:ext cx="184731" cy="264560"/>
    <xdr:sp macro="" textlink="">
      <xdr:nvSpPr>
        <xdr:cNvPr id="499" name="PoljeZBesedilom 498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511</xdr:row>
      <xdr:rowOff>0</xdr:rowOff>
    </xdr:from>
    <xdr:ext cx="184731" cy="264560"/>
    <xdr:sp macro="" textlink="">
      <xdr:nvSpPr>
        <xdr:cNvPr id="500" name="PoljeZBesedilom 499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511</xdr:row>
      <xdr:rowOff>0</xdr:rowOff>
    </xdr:from>
    <xdr:ext cx="184731" cy="264560"/>
    <xdr:sp macro="" textlink="">
      <xdr:nvSpPr>
        <xdr:cNvPr id="501" name="PoljeZBesedilom 500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515</xdr:row>
      <xdr:rowOff>0</xdr:rowOff>
    </xdr:from>
    <xdr:ext cx="184731" cy="264560"/>
    <xdr:sp macro="" textlink="">
      <xdr:nvSpPr>
        <xdr:cNvPr id="502" name="PoljeZBesedilom 501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515</xdr:row>
      <xdr:rowOff>0</xdr:rowOff>
    </xdr:from>
    <xdr:ext cx="184731" cy="264560"/>
    <xdr:sp macro="" textlink="">
      <xdr:nvSpPr>
        <xdr:cNvPr id="503" name="PoljeZBesedilom 502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515</xdr:row>
      <xdr:rowOff>0</xdr:rowOff>
    </xdr:from>
    <xdr:ext cx="184731" cy="264560"/>
    <xdr:sp macro="" textlink="">
      <xdr:nvSpPr>
        <xdr:cNvPr id="504" name="PoljeZBesedilom 503"/>
        <xdr:cNvSpPr txBox="1"/>
      </xdr:nvSpPr>
      <xdr:spPr>
        <a:xfrm>
          <a:off x="5240431" y="206490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505" name="PoljeZBesedilom 504"/>
        <xdr:cNvSpPr txBox="1"/>
      </xdr:nvSpPr>
      <xdr:spPr>
        <a:xfrm>
          <a:off x="5240431" y="207577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506" name="PoljeZBesedilom 505"/>
        <xdr:cNvSpPr txBox="1"/>
      </xdr:nvSpPr>
      <xdr:spPr>
        <a:xfrm>
          <a:off x="5240431" y="207577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507</xdr:row>
      <xdr:rowOff>0</xdr:rowOff>
    </xdr:from>
    <xdr:ext cx="184731" cy="264560"/>
    <xdr:sp macro="" textlink="">
      <xdr:nvSpPr>
        <xdr:cNvPr id="507" name="PoljeZBesedilom 506"/>
        <xdr:cNvSpPr txBox="1"/>
      </xdr:nvSpPr>
      <xdr:spPr>
        <a:xfrm>
          <a:off x="5240431" y="207577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517</xdr:row>
      <xdr:rowOff>0</xdr:rowOff>
    </xdr:from>
    <xdr:ext cx="184731" cy="264560"/>
    <xdr:sp macro="" textlink="">
      <xdr:nvSpPr>
        <xdr:cNvPr id="509" name="PoljeZBesedilom 508"/>
        <xdr:cNvSpPr txBox="1"/>
      </xdr:nvSpPr>
      <xdr:spPr>
        <a:xfrm>
          <a:off x="5240431" y="209370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517</xdr:row>
      <xdr:rowOff>0</xdr:rowOff>
    </xdr:from>
    <xdr:ext cx="184731" cy="264560"/>
    <xdr:sp macro="" textlink="">
      <xdr:nvSpPr>
        <xdr:cNvPr id="510" name="PoljeZBesedilom 509"/>
        <xdr:cNvSpPr txBox="1"/>
      </xdr:nvSpPr>
      <xdr:spPr>
        <a:xfrm>
          <a:off x="5240431" y="209370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1" name="PoljeZBesedilom 510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2" name="PoljeZBesedilom 511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3" name="PoljeZBesedilom 512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4" name="PoljeZBesedilom 513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5" name="PoljeZBesedilom 514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6" name="PoljeZBesedilom 515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7" name="PoljeZBesedilom 516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8" name="PoljeZBesedilom 517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19" name="PoljeZBesedilom 518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0" name="PoljeZBesedilom 519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1" name="PoljeZBesedilom 520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2" name="PoljeZBesedilom 521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3" name="PoljeZBesedilom 522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4" name="PoljeZBesedilom 523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5" name="PoljeZBesedilom 524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6" name="PoljeZBesedilom 525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7" name="PoljeZBesedilom 526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8" name="PoljeZBesedilom 527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29" name="PoljeZBesedilom 528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0" name="PoljeZBesedilom 529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1" name="PoljeZBesedilom 530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2" name="PoljeZBesedilom 531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3" name="PoljeZBesedilom 532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4" name="PoljeZBesedilom 533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5" name="PoljeZBesedilom 534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6" name="PoljeZBesedilom 535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7" name="PoljeZBesedilom 536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8" name="PoljeZBesedilom 537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39" name="PoljeZBesedilom 538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0" name="PoljeZBesedilom 539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1" name="PoljeZBesedilom 540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2" name="PoljeZBesedilom 541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3" name="PoljeZBesedilom 542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4" name="PoljeZBesedilom 543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5" name="PoljeZBesedilom 544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6" name="PoljeZBesedilom 545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7" name="PoljeZBesedilom 546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8" name="PoljeZBesedilom 547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49" name="PoljeZBesedilom 548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50" name="PoljeZBesedilom 549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51" name="PoljeZBesedilom 550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52" name="PoljeZBesedilom 551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565</xdr:row>
      <xdr:rowOff>0</xdr:rowOff>
    </xdr:from>
    <xdr:ext cx="184731" cy="264560"/>
    <xdr:sp macro="" textlink="">
      <xdr:nvSpPr>
        <xdr:cNvPr id="553" name="PoljeZBesedilom 552"/>
        <xdr:cNvSpPr txBox="1"/>
      </xdr:nvSpPr>
      <xdr:spPr>
        <a:xfrm>
          <a:off x="5240431" y="20288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565</xdr:row>
      <xdr:rowOff>0</xdr:rowOff>
    </xdr:from>
    <xdr:ext cx="184731" cy="264560"/>
    <xdr:sp macro="" textlink="">
      <xdr:nvSpPr>
        <xdr:cNvPr id="554" name="PoljeZBesedilom 553"/>
        <xdr:cNvSpPr txBox="1"/>
      </xdr:nvSpPr>
      <xdr:spPr>
        <a:xfrm>
          <a:off x="5240431" y="20288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558</xdr:row>
      <xdr:rowOff>0</xdr:rowOff>
    </xdr:from>
    <xdr:ext cx="184731" cy="264560"/>
    <xdr:sp macro="" textlink="">
      <xdr:nvSpPr>
        <xdr:cNvPr id="555" name="PoljeZBesedilom 554"/>
        <xdr:cNvSpPr txBox="1"/>
      </xdr:nvSpPr>
      <xdr:spPr>
        <a:xfrm>
          <a:off x="5240431" y="201918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567</xdr:row>
      <xdr:rowOff>0</xdr:rowOff>
    </xdr:from>
    <xdr:ext cx="184731" cy="264560"/>
    <xdr:sp macro="" textlink="">
      <xdr:nvSpPr>
        <xdr:cNvPr id="556" name="PoljeZBesedilom 555"/>
        <xdr:cNvSpPr txBox="1"/>
      </xdr:nvSpPr>
      <xdr:spPr>
        <a:xfrm>
          <a:off x="5240431" y="228118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567</xdr:row>
      <xdr:rowOff>0</xdr:rowOff>
    </xdr:from>
    <xdr:ext cx="184731" cy="264560"/>
    <xdr:sp macro="" textlink="">
      <xdr:nvSpPr>
        <xdr:cNvPr id="557" name="PoljeZBesedilom 556"/>
        <xdr:cNvSpPr txBox="1"/>
      </xdr:nvSpPr>
      <xdr:spPr>
        <a:xfrm>
          <a:off x="5240431" y="228118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651</xdr:row>
      <xdr:rowOff>0</xdr:rowOff>
    </xdr:from>
    <xdr:ext cx="184731" cy="264560"/>
    <xdr:sp macro="" textlink="">
      <xdr:nvSpPr>
        <xdr:cNvPr id="558" name="PoljeZBesedilom 557"/>
        <xdr:cNvSpPr txBox="1"/>
      </xdr:nvSpPr>
      <xdr:spPr>
        <a:xfrm>
          <a:off x="5240431" y="230751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651</xdr:row>
      <xdr:rowOff>0</xdr:rowOff>
    </xdr:from>
    <xdr:ext cx="184731" cy="264560"/>
    <xdr:sp macro="" textlink="">
      <xdr:nvSpPr>
        <xdr:cNvPr id="559" name="PoljeZBesedilom 558"/>
        <xdr:cNvSpPr txBox="1"/>
      </xdr:nvSpPr>
      <xdr:spPr>
        <a:xfrm>
          <a:off x="5240431" y="230751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651</xdr:row>
      <xdr:rowOff>0</xdr:rowOff>
    </xdr:from>
    <xdr:ext cx="184731" cy="264560"/>
    <xdr:sp macro="" textlink="">
      <xdr:nvSpPr>
        <xdr:cNvPr id="560" name="PoljeZBesedilom 559"/>
        <xdr:cNvSpPr txBox="1"/>
      </xdr:nvSpPr>
      <xdr:spPr>
        <a:xfrm>
          <a:off x="5240431" y="231132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651</xdr:row>
      <xdr:rowOff>0</xdr:rowOff>
    </xdr:from>
    <xdr:ext cx="184731" cy="264560"/>
    <xdr:sp macro="" textlink="">
      <xdr:nvSpPr>
        <xdr:cNvPr id="561" name="PoljeZBesedilom 560"/>
        <xdr:cNvSpPr txBox="1"/>
      </xdr:nvSpPr>
      <xdr:spPr>
        <a:xfrm>
          <a:off x="5240431" y="231132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2" name="PoljeZBesedilom 561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3" name="PoljeZBesedilom 562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4" name="PoljeZBesedilom 563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5" name="PoljeZBesedilom 564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6" name="PoljeZBesedilom 565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7" name="PoljeZBesedilom 566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8" name="PoljeZBesedilom 567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669</xdr:row>
      <xdr:rowOff>0</xdr:rowOff>
    </xdr:from>
    <xdr:ext cx="184731" cy="264560"/>
    <xdr:sp macro="" textlink="">
      <xdr:nvSpPr>
        <xdr:cNvPr id="569" name="PoljeZBesedilom 568"/>
        <xdr:cNvSpPr txBox="1"/>
      </xdr:nvSpPr>
      <xdr:spPr>
        <a:xfrm>
          <a:off x="5240431" y="259281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686</xdr:row>
      <xdr:rowOff>0</xdr:rowOff>
    </xdr:from>
    <xdr:ext cx="184731" cy="264560"/>
    <xdr:sp macro="" textlink="">
      <xdr:nvSpPr>
        <xdr:cNvPr id="570" name="PoljeZBesedilom 569"/>
        <xdr:cNvSpPr txBox="1"/>
      </xdr:nvSpPr>
      <xdr:spPr>
        <a:xfrm>
          <a:off x="5240431" y="319266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686</xdr:row>
      <xdr:rowOff>0</xdr:rowOff>
    </xdr:from>
    <xdr:ext cx="184731" cy="264560"/>
    <xdr:sp macro="" textlink="">
      <xdr:nvSpPr>
        <xdr:cNvPr id="571" name="PoljeZBesedilom 570"/>
        <xdr:cNvSpPr txBox="1"/>
      </xdr:nvSpPr>
      <xdr:spPr>
        <a:xfrm>
          <a:off x="5240431" y="319266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686</xdr:row>
      <xdr:rowOff>0</xdr:rowOff>
    </xdr:from>
    <xdr:ext cx="184731" cy="264560"/>
    <xdr:sp macro="" textlink="">
      <xdr:nvSpPr>
        <xdr:cNvPr id="572" name="PoljeZBesedilom 571"/>
        <xdr:cNvSpPr txBox="1"/>
      </xdr:nvSpPr>
      <xdr:spPr>
        <a:xfrm>
          <a:off x="5240431" y="319266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686</xdr:row>
      <xdr:rowOff>0</xdr:rowOff>
    </xdr:from>
    <xdr:ext cx="184731" cy="264560"/>
    <xdr:sp macro="" textlink="">
      <xdr:nvSpPr>
        <xdr:cNvPr id="573" name="PoljeZBesedilom 572"/>
        <xdr:cNvSpPr txBox="1"/>
      </xdr:nvSpPr>
      <xdr:spPr>
        <a:xfrm>
          <a:off x="5240431" y="3192667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709</xdr:row>
      <xdr:rowOff>0</xdr:rowOff>
    </xdr:from>
    <xdr:ext cx="184731" cy="264560"/>
    <xdr:sp macro="" textlink="">
      <xdr:nvSpPr>
        <xdr:cNvPr id="574" name="PoljeZBesedilom 573"/>
        <xdr:cNvSpPr txBox="1"/>
      </xdr:nvSpPr>
      <xdr:spPr>
        <a:xfrm>
          <a:off x="5240431" y="319132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709</xdr:row>
      <xdr:rowOff>0</xdr:rowOff>
    </xdr:from>
    <xdr:ext cx="184731" cy="264560"/>
    <xdr:sp macro="" textlink="">
      <xdr:nvSpPr>
        <xdr:cNvPr id="575" name="PoljeZBesedilom 574"/>
        <xdr:cNvSpPr txBox="1"/>
      </xdr:nvSpPr>
      <xdr:spPr>
        <a:xfrm>
          <a:off x="5240431" y="319132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709</xdr:row>
      <xdr:rowOff>0</xdr:rowOff>
    </xdr:from>
    <xdr:ext cx="184731" cy="264560"/>
    <xdr:sp macro="" textlink="">
      <xdr:nvSpPr>
        <xdr:cNvPr id="576" name="PoljeZBesedilom 575"/>
        <xdr:cNvSpPr txBox="1"/>
      </xdr:nvSpPr>
      <xdr:spPr>
        <a:xfrm>
          <a:off x="5240431" y="319132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709</xdr:row>
      <xdr:rowOff>0</xdr:rowOff>
    </xdr:from>
    <xdr:ext cx="184731" cy="264560"/>
    <xdr:sp macro="" textlink="">
      <xdr:nvSpPr>
        <xdr:cNvPr id="577" name="PoljeZBesedilom 576"/>
        <xdr:cNvSpPr txBox="1"/>
      </xdr:nvSpPr>
      <xdr:spPr>
        <a:xfrm>
          <a:off x="5240431" y="3191323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719</xdr:row>
      <xdr:rowOff>0</xdr:rowOff>
    </xdr:from>
    <xdr:ext cx="184731" cy="264560"/>
    <xdr:sp macro="" textlink="">
      <xdr:nvSpPr>
        <xdr:cNvPr id="578" name="PoljeZBesedilom 577"/>
        <xdr:cNvSpPr txBox="1"/>
      </xdr:nvSpPr>
      <xdr:spPr>
        <a:xfrm>
          <a:off x="5240431" y="230751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719</xdr:row>
      <xdr:rowOff>0</xdr:rowOff>
    </xdr:from>
    <xdr:ext cx="184731" cy="264560"/>
    <xdr:sp macro="" textlink="">
      <xdr:nvSpPr>
        <xdr:cNvPr id="579" name="PoljeZBesedilom 578"/>
        <xdr:cNvSpPr txBox="1"/>
      </xdr:nvSpPr>
      <xdr:spPr>
        <a:xfrm>
          <a:off x="5240431" y="2307515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757</xdr:row>
      <xdr:rowOff>0</xdr:rowOff>
    </xdr:from>
    <xdr:ext cx="184731" cy="264560"/>
    <xdr:sp macro="" textlink="">
      <xdr:nvSpPr>
        <xdr:cNvPr id="580" name="PoljeZBesedilom 579"/>
        <xdr:cNvSpPr txBox="1"/>
      </xdr:nvSpPr>
      <xdr:spPr>
        <a:xfrm>
          <a:off x="5240431" y="335201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757</xdr:row>
      <xdr:rowOff>0</xdr:rowOff>
    </xdr:from>
    <xdr:ext cx="184731" cy="264560"/>
    <xdr:sp macro="" textlink="">
      <xdr:nvSpPr>
        <xdr:cNvPr id="581" name="PoljeZBesedilom 580"/>
        <xdr:cNvSpPr txBox="1"/>
      </xdr:nvSpPr>
      <xdr:spPr>
        <a:xfrm>
          <a:off x="5240431" y="335201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23</xdr:row>
      <xdr:rowOff>0</xdr:rowOff>
    </xdr:from>
    <xdr:ext cx="184731" cy="264560"/>
    <xdr:sp macro="" textlink="">
      <xdr:nvSpPr>
        <xdr:cNvPr id="582" name="PoljeZBesedilom 581"/>
        <xdr:cNvSpPr txBox="1"/>
      </xdr:nvSpPr>
      <xdr:spPr>
        <a:xfrm>
          <a:off x="5240431" y="9789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23</xdr:row>
      <xdr:rowOff>0</xdr:rowOff>
    </xdr:from>
    <xdr:ext cx="184731" cy="264560"/>
    <xdr:sp macro="" textlink="">
      <xdr:nvSpPr>
        <xdr:cNvPr id="583" name="PoljeZBesedilom 582"/>
        <xdr:cNvSpPr txBox="1"/>
      </xdr:nvSpPr>
      <xdr:spPr>
        <a:xfrm>
          <a:off x="5240431" y="978945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25</xdr:row>
      <xdr:rowOff>0</xdr:rowOff>
    </xdr:from>
    <xdr:ext cx="184731" cy="264560"/>
    <xdr:sp macro="" textlink="">
      <xdr:nvSpPr>
        <xdr:cNvPr id="584" name="PoljeZBesedilom 583"/>
        <xdr:cNvSpPr txBox="1"/>
      </xdr:nvSpPr>
      <xdr:spPr>
        <a:xfrm>
          <a:off x="5240431" y="169040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25</xdr:row>
      <xdr:rowOff>0</xdr:rowOff>
    </xdr:from>
    <xdr:ext cx="184731" cy="264560"/>
    <xdr:sp macro="" textlink="">
      <xdr:nvSpPr>
        <xdr:cNvPr id="585" name="PoljeZBesedilom 584"/>
        <xdr:cNvSpPr txBox="1"/>
      </xdr:nvSpPr>
      <xdr:spPr>
        <a:xfrm>
          <a:off x="5240431" y="169040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27</xdr:row>
      <xdr:rowOff>0</xdr:rowOff>
    </xdr:from>
    <xdr:ext cx="184731" cy="264560"/>
    <xdr:sp macro="" textlink="">
      <xdr:nvSpPr>
        <xdr:cNvPr id="586" name="PoljeZBesedilom 585"/>
        <xdr:cNvSpPr txBox="1"/>
      </xdr:nvSpPr>
      <xdr:spPr>
        <a:xfrm>
          <a:off x="5240431" y="2078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27</xdr:row>
      <xdr:rowOff>0</xdr:rowOff>
    </xdr:from>
    <xdr:ext cx="184731" cy="264560"/>
    <xdr:sp macro="" textlink="">
      <xdr:nvSpPr>
        <xdr:cNvPr id="587" name="PoljeZBesedilom 586"/>
        <xdr:cNvSpPr txBox="1"/>
      </xdr:nvSpPr>
      <xdr:spPr>
        <a:xfrm>
          <a:off x="5240431" y="2078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29</xdr:row>
      <xdr:rowOff>0</xdr:rowOff>
    </xdr:from>
    <xdr:ext cx="184731" cy="264560"/>
    <xdr:sp macro="" textlink="">
      <xdr:nvSpPr>
        <xdr:cNvPr id="588" name="PoljeZBesedilom 587"/>
        <xdr:cNvSpPr txBox="1"/>
      </xdr:nvSpPr>
      <xdr:spPr>
        <a:xfrm>
          <a:off x="5240431" y="2367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29</xdr:row>
      <xdr:rowOff>0</xdr:rowOff>
    </xdr:from>
    <xdr:ext cx="184731" cy="264560"/>
    <xdr:sp macro="" textlink="">
      <xdr:nvSpPr>
        <xdr:cNvPr id="589" name="PoljeZBesedilom 588"/>
        <xdr:cNvSpPr txBox="1"/>
      </xdr:nvSpPr>
      <xdr:spPr>
        <a:xfrm>
          <a:off x="5240431" y="2367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</xdr:row>
      <xdr:rowOff>0</xdr:rowOff>
    </xdr:from>
    <xdr:ext cx="184731" cy="264560"/>
    <xdr:sp macro="" textlink="">
      <xdr:nvSpPr>
        <xdr:cNvPr id="590" name="PoljeZBesedilom 589"/>
        <xdr:cNvSpPr txBox="1"/>
      </xdr:nvSpPr>
      <xdr:spPr>
        <a:xfrm>
          <a:off x="5240431" y="340748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</xdr:row>
      <xdr:rowOff>0</xdr:rowOff>
    </xdr:from>
    <xdr:ext cx="184731" cy="264560"/>
    <xdr:sp macro="" textlink="">
      <xdr:nvSpPr>
        <xdr:cNvPr id="591" name="PoljeZBesedilom 590"/>
        <xdr:cNvSpPr txBox="1"/>
      </xdr:nvSpPr>
      <xdr:spPr>
        <a:xfrm>
          <a:off x="5240431" y="340748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31</xdr:row>
      <xdr:rowOff>0</xdr:rowOff>
    </xdr:from>
    <xdr:ext cx="184731" cy="264560"/>
    <xdr:sp macro="" textlink="">
      <xdr:nvSpPr>
        <xdr:cNvPr id="592" name="PoljeZBesedilom 591"/>
        <xdr:cNvSpPr txBox="1"/>
      </xdr:nvSpPr>
      <xdr:spPr>
        <a:xfrm>
          <a:off x="5240431" y="7059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31</xdr:row>
      <xdr:rowOff>0</xdr:rowOff>
    </xdr:from>
    <xdr:ext cx="184731" cy="264560"/>
    <xdr:sp macro="" textlink="">
      <xdr:nvSpPr>
        <xdr:cNvPr id="593" name="PoljeZBesedilom 592"/>
        <xdr:cNvSpPr txBox="1"/>
      </xdr:nvSpPr>
      <xdr:spPr>
        <a:xfrm>
          <a:off x="5240431" y="70597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</xdr:row>
      <xdr:rowOff>0</xdr:rowOff>
    </xdr:from>
    <xdr:ext cx="184731" cy="264560"/>
    <xdr:sp macro="" textlink="">
      <xdr:nvSpPr>
        <xdr:cNvPr id="594" name="PoljeZBesedilom 593"/>
        <xdr:cNvSpPr txBox="1"/>
      </xdr:nvSpPr>
      <xdr:spPr>
        <a:xfrm>
          <a:off x="5240431" y="7384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</xdr:row>
      <xdr:rowOff>0</xdr:rowOff>
    </xdr:from>
    <xdr:ext cx="184731" cy="264560"/>
    <xdr:sp macro="" textlink="">
      <xdr:nvSpPr>
        <xdr:cNvPr id="595" name="PoljeZBesedilom 594"/>
        <xdr:cNvSpPr txBox="1"/>
      </xdr:nvSpPr>
      <xdr:spPr>
        <a:xfrm>
          <a:off x="5240431" y="7384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</xdr:row>
      <xdr:rowOff>0</xdr:rowOff>
    </xdr:from>
    <xdr:ext cx="184731" cy="264560"/>
    <xdr:sp macro="" textlink="">
      <xdr:nvSpPr>
        <xdr:cNvPr id="596" name="PoljeZBesedilom 595"/>
        <xdr:cNvSpPr txBox="1"/>
      </xdr:nvSpPr>
      <xdr:spPr>
        <a:xfrm>
          <a:off x="5240431" y="7765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</xdr:row>
      <xdr:rowOff>0</xdr:rowOff>
    </xdr:from>
    <xdr:ext cx="184731" cy="264560"/>
    <xdr:sp macro="" textlink="">
      <xdr:nvSpPr>
        <xdr:cNvPr id="597" name="PoljeZBesedilom 596"/>
        <xdr:cNvSpPr txBox="1"/>
      </xdr:nvSpPr>
      <xdr:spPr>
        <a:xfrm>
          <a:off x="5240431" y="77656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</xdr:row>
      <xdr:rowOff>0</xdr:rowOff>
    </xdr:from>
    <xdr:ext cx="184731" cy="264560"/>
    <xdr:sp macro="" textlink="">
      <xdr:nvSpPr>
        <xdr:cNvPr id="598" name="PoljeZBesedilom 597"/>
        <xdr:cNvSpPr txBox="1"/>
      </xdr:nvSpPr>
      <xdr:spPr>
        <a:xfrm>
          <a:off x="5240431" y="7395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</xdr:row>
      <xdr:rowOff>0</xdr:rowOff>
    </xdr:from>
    <xdr:ext cx="184731" cy="264560"/>
    <xdr:sp macro="" textlink="">
      <xdr:nvSpPr>
        <xdr:cNvPr id="599" name="PoljeZBesedilom 598"/>
        <xdr:cNvSpPr txBox="1"/>
      </xdr:nvSpPr>
      <xdr:spPr>
        <a:xfrm>
          <a:off x="5240431" y="7395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775</xdr:row>
      <xdr:rowOff>0</xdr:rowOff>
    </xdr:from>
    <xdr:ext cx="184731" cy="264560"/>
    <xdr:sp macro="" textlink="">
      <xdr:nvSpPr>
        <xdr:cNvPr id="600" name="PoljeZBesedilom 599"/>
        <xdr:cNvSpPr txBox="1"/>
      </xdr:nvSpPr>
      <xdr:spPr>
        <a:xfrm>
          <a:off x="5324475" y="35455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775</xdr:row>
      <xdr:rowOff>0</xdr:rowOff>
    </xdr:from>
    <xdr:ext cx="184731" cy="264560"/>
    <xdr:sp macro="" textlink="">
      <xdr:nvSpPr>
        <xdr:cNvPr id="601" name="PoljeZBesedilom 600"/>
        <xdr:cNvSpPr txBox="1"/>
      </xdr:nvSpPr>
      <xdr:spPr>
        <a:xfrm>
          <a:off x="5324475" y="35455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</xdr:row>
      <xdr:rowOff>0</xdr:rowOff>
    </xdr:from>
    <xdr:ext cx="184731" cy="264560"/>
    <xdr:sp macro="" textlink="">
      <xdr:nvSpPr>
        <xdr:cNvPr id="602" name="PoljeZBesedilom 601"/>
        <xdr:cNvSpPr txBox="1"/>
      </xdr:nvSpPr>
      <xdr:spPr>
        <a:xfrm>
          <a:off x="5324475" y="7400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</xdr:row>
      <xdr:rowOff>0</xdr:rowOff>
    </xdr:from>
    <xdr:ext cx="184731" cy="264560"/>
    <xdr:sp macro="" textlink="">
      <xdr:nvSpPr>
        <xdr:cNvPr id="603" name="PoljeZBesedilom 602"/>
        <xdr:cNvSpPr txBox="1"/>
      </xdr:nvSpPr>
      <xdr:spPr>
        <a:xfrm>
          <a:off x="5324475" y="7400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1</xdr:col>
      <xdr:colOff>466725</xdr:colOff>
      <xdr:row>309</xdr:row>
      <xdr:rowOff>0</xdr:rowOff>
    </xdr:from>
    <xdr:ext cx="184731" cy="264560"/>
    <xdr:sp macro="" textlink="">
      <xdr:nvSpPr>
        <xdr:cNvPr id="604" name="PoljeZBesedilom 603"/>
        <xdr:cNvSpPr txBox="1"/>
      </xdr:nvSpPr>
      <xdr:spPr>
        <a:xfrm>
          <a:off x="1381125" y="9885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308</xdr:row>
      <xdr:rowOff>0</xdr:rowOff>
    </xdr:from>
    <xdr:ext cx="184731" cy="264560"/>
    <xdr:sp macro="" textlink="">
      <xdr:nvSpPr>
        <xdr:cNvPr id="605" name="PoljeZBesedilom 604"/>
        <xdr:cNvSpPr txBox="1"/>
      </xdr:nvSpPr>
      <xdr:spPr>
        <a:xfrm>
          <a:off x="5372100" y="9866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606" name="PoljeZBesedilom 605"/>
        <xdr:cNvSpPr txBox="1"/>
      </xdr:nvSpPr>
      <xdr:spPr>
        <a:xfrm>
          <a:off x="5324475" y="97983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607" name="PoljeZBesedilom 606"/>
        <xdr:cNvSpPr txBox="1"/>
      </xdr:nvSpPr>
      <xdr:spPr>
        <a:xfrm>
          <a:off x="5324475" y="97983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608" name="PoljeZBesedilom 607"/>
        <xdr:cNvSpPr txBox="1"/>
      </xdr:nvSpPr>
      <xdr:spPr>
        <a:xfrm>
          <a:off x="5324475" y="10736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609" name="PoljeZBesedilom 608"/>
        <xdr:cNvSpPr txBox="1"/>
      </xdr:nvSpPr>
      <xdr:spPr>
        <a:xfrm>
          <a:off x="5324475" y="10772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610" name="PoljeZBesedilom 609"/>
        <xdr:cNvSpPr txBox="1"/>
      </xdr:nvSpPr>
      <xdr:spPr>
        <a:xfrm>
          <a:off x="5324475" y="10772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611" name="PoljeZBesedilom 610"/>
        <xdr:cNvSpPr txBox="1"/>
      </xdr:nvSpPr>
      <xdr:spPr>
        <a:xfrm>
          <a:off x="5324475" y="10736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376</xdr:row>
      <xdr:rowOff>0</xdr:rowOff>
    </xdr:from>
    <xdr:ext cx="184731" cy="264560"/>
    <xdr:sp macro="" textlink="">
      <xdr:nvSpPr>
        <xdr:cNvPr id="612" name="PoljeZBesedilom 611"/>
        <xdr:cNvSpPr txBox="1"/>
      </xdr:nvSpPr>
      <xdr:spPr>
        <a:xfrm>
          <a:off x="5324475" y="107365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3" name="PoljeZBesedilom 612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4" name="PoljeZBesedilom 613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5" name="PoljeZBesedilom 614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6" name="PoljeZBesedilom 615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7" name="PoljeZBesedilom 616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8" name="PoljeZBesedilom 617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19" name="PoljeZBesedilom 618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0" name="PoljeZBesedilom 619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1" name="PoljeZBesedilom 620"/>
        <xdr:cNvSpPr txBox="1"/>
      </xdr:nvSpPr>
      <xdr:spPr>
        <a:xfrm>
          <a:off x="5324475" y="1102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383</xdr:row>
      <xdr:rowOff>0</xdr:rowOff>
    </xdr:from>
    <xdr:ext cx="184731" cy="264560"/>
    <xdr:sp macro="" textlink="">
      <xdr:nvSpPr>
        <xdr:cNvPr id="622" name="PoljeZBesedilom 621"/>
        <xdr:cNvSpPr txBox="1"/>
      </xdr:nvSpPr>
      <xdr:spPr>
        <a:xfrm>
          <a:off x="5324475" y="11008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383</xdr:row>
      <xdr:rowOff>0</xdr:rowOff>
    </xdr:from>
    <xdr:ext cx="184731" cy="264560"/>
    <xdr:sp macro="" textlink="">
      <xdr:nvSpPr>
        <xdr:cNvPr id="623" name="PoljeZBesedilom 622"/>
        <xdr:cNvSpPr txBox="1"/>
      </xdr:nvSpPr>
      <xdr:spPr>
        <a:xfrm>
          <a:off x="5324475" y="110080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4" name="PoljeZBesedilom 623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5" name="PoljeZBesedilom 624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6" name="PoljeZBesedilom 625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7" name="PoljeZBesedilom 626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8" name="PoljeZBesedilom 627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29" name="PoljeZBesedilom 628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30" name="PoljeZBesedilom 629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31" name="PoljeZBesedilom 630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32" name="PoljeZBesedilom 631"/>
        <xdr:cNvSpPr txBox="1"/>
      </xdr:nvSpPr>
      <xdr:spPr>
        <a:xfrm>
          <a:off x="5324475" y="11321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3" name="PoljeZBesedilom 632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4" name="PoljeZBesedilom 633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5" name="PoljeZBesedilom 634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6" name="PoljeZBesedilom 635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7" name="PoljeZBesedilom 636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8" name="PoljeZBesedilom 637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39" name="PoljeZBesedilom 638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392</xdr:row>
      <xdr:rowOff>0</xdr:rowOff>
    </xdr:from>
    <xdr:ext cx="184731" cy="264560"/>
    <xdr:sp macro="" textlink="">
      <xdr:nvSpPr>
        <xdr:cNvPr id="640" name="PoljeZBesedilom 639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641" name="PoljeZBesedilom 640"/>
        <xdr:cNvSpPr txBox="1"/>
      </xdr:nvSpPr>
      <xdr:spPr>
        <a:xfrm>
          <a:off x="5324475" y="118214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2" name="PoljeZBesedilom 641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3" name="PoljeZBesedilom 642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4" name="PoljeZBesedilom 643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5" name="PoljeZBesedilom 644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6" name="PoljeZBesedilom 645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7" name="PoljeZBesedilom 646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8" name="PoljeZBesedilom 647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649" name="PoljeZBesedilom 648"/>
        <xdr:cNvSpPr txBox="1"/>
      </xdr:nvSpPr>
      <xdr:spPr>
        <a:xfrm>
          <a:off x="5324475" y="11710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391</xdr:row>
      <xdr:rowOff>0</xdr:rowOff>
    </xdr:from>
    <xdr:ext cx="184731" cy="264560"/>
    <xdr:sp macro="" textlink="">
      <xdr:nvSpPr>
        <xdr:cNvPr id="650" name="PoljeZBesedilom 649"/>
        <xdr:cNvSpPr txBox="1"/>
      </xdr:nvSpPr>
      <xdr:spPr>
        <a:xfrm>
          <a:off x="5324475" y="118214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651" name="PoljeZBesedilom 650"/>
        <xdr:cNvSpPr txBox="1"/>
      </xdr:nvSpPr>
      <xdr:spPr>
        <a:xfrm>
          <a:off x="5324475" y="1209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652" name="PoljeZBesedilom 651"/>
        <xdr:cNvSpPr txBox="1"/>
      </xdr:nvSpPr>
      <xdr:spPr>
        <a:xfrm>
          <a:off x="5324475" y="1220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653" name="PoljeZBesedilom 652"/>
        <xdr:cNvSpPr txBox="1"/>
      </xdr:nvSpPr>
      <xdr:spPr>
        <a:xfrm>
          <a:off x="5324475" y="1222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654" name="PoljeZBesedilom 653"/>
        <xdr:cNvSpPr txBox="1"/>
      </xdr:nvSpPr>
      <xdr:spPr>
        <a:xfrm>
          <a:off x="5324475" y="12320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655" name="PoljeZBesedilom 654"/>
        <xdr:cNvSpPr txBox="1"/>
      </xdr:nvSpPr>
      <xdr:spPr>
        <a:xfrm>
          <a:off x="5324475" y="12320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400</xdr:row>
      <xdr:rowOff>0</xdr:rowOff>
    </xdr:from>
    <xdr:ext cx="184731" cy="264560"/>
    <xdr:sp macro="" textlink="">
      <xdr:nvSpPr>
        <xdr:cNvPr id="656" name="PoljeZBesedilom 655"/>
        <xdr:cNvSpPr txBox="1"/>
      </xdr:nvSpPr>
      <xdr:spPr>
        <a:xfrm>
          <a:off x="5324475" y="12395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657" name="PoljeZBesedilom 656"/>
        <xdr:cNvSpPr txBox="1"/>
      </xdr:nvSpPr>
      <xdr:spPr>
        <a:xfrm>
          <a:off x="5324475" y="12489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396</xdr:row>
      <xdr:rowOff>0</xdr:rowOff>
    </xdr:from>
    <xdr:ext cx="184731" cy="264560"/>
    <xdr:sp macro="" textlink="">
      <xdr:nvSpPr>
        <xdr:cNvPr id="658" name="PoljeZBesedilom 657"/>
        <xdr:cNvSpPr txBox="1"/>
      </xdr:nvSpPr>
      <xdr:spPr>
        <a:xfrm>
          <a:off x="5324475" y="1254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397</xdr:row>
      <xdr:rowOff>0</xdr:rowOff>
    </xdr:from>
    <xdr:ext cx="184731" cy="264560"/>
    <xdr:sp macro="" textlink="">
      <xdr:nvSpPr>
        <xdr:cNvPr id="659" name="PoljeZBesedilom 658"/>
        <xdr:cNvSpPr txBox="1"/>
      </xdr:nvSpPr>
      <xdr:spPr>
        <a:xfrm>
          <a:off x="5324475" y="12636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398</xdr:row>
      <xdr:rowOff>0</xdr:rowOff>
    </xdr:from>
    <xdr:ext cx="184731" cy="264560"/>
    <xdr:sp macro="" textlink="">
      <xdr:nvSpPr>
        <xdr:cNvPr id="660" name="PoljeZBesedilom 659"/>
        <xdr:cNvSpPr txBox="1"/>
      </xdr:nvSpPr>
      <xdr:spPr>
        <a:xfrm>
          <a:off x="5324475" y="12654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399</xdr:row>
      <xdr:rowOff>0</xdr:rowOff>
    </xdr:from>
    <xdr:ext cx="184731" cy="264560"/>
    <xdr:sp macro="" textlink="">
      <xdr:nvSpPr>
        <xdr:cNvPr id="661" name="PoljeZBesedilom 660"/>
        <xdr:cNvSpPr txBox="1"/>
      </xdr:nvSpPr>
      <xdr:spPr>
        <a:xfrm>
          <a:off x="5324475" y="12748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662" name="PoljeZBesedilom 661"/>
        <xdr:cNvSpPr txBox="1"/>
      </xdr:nvSpPr>
      <xdr:spPr>
        <a:xfrm>
          <a:off x="5324475" y="14732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3" name="PoljeZBesedilom 662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4" name="PoljeZBesedilom 663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5" name="PoljeZBesedilom 664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6" name="PoljeZBesedilom 665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7" name="PoljeZBesedilom 666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8" name="PoljeZBesedilom 667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69" name="PoljeZBesedilom 668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0" name="PoljeZBesedilom 669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1" name="PoljeZBesedilom 670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2" name="PoljeZBesedilom 671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3" name="PoljeZBesedilom 672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4" name="PoljeZBesedilom 673"/>
        <xdr:cNvSpPr txBox="1"/>
      </xdr:nvSpPr>
      <xdr:spPr>
        <a:xfrm>
          <a:off x="5324475" y="14808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5" name="PoljeZBesedilom 674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6" name="PoljeZBesedilom 675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7" name="PoljeZBesedilom 676"/>
        <xdr:cNvSpPr txBox="1"/>
      </xdr:nvSpPr>
      <xdr:spPr>
        <a:xfrm>
          <a:off x="5324475" y="14750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678" name="PoljeZBesedilom 677"/>
        <xdr:cNvSpPr txBox="1"/>
      </xdr:nvSpPr>
      <xdr:spPr>
        <a:xfrm>
          <a:off x="5324475" y="147323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79" name="PoljeZBesedilom 678"/>
        <xdr:cNvSpPr txBox="1"/>
      </xdr:nvSpPr>
      <xdr:spPr>
        <a:xfrm>
          <a:off x="5324475" y="14808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0" name="PoljeZBesedilom 679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1" name="PoljeZBesedilom 680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2" name="PoljeZBesedilom 681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3" name="PoljeZBesedilom 682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4" name="PoljeZBesedilom 683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5" name="PoljeZBesedilom 684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6" name="PoljeZBesedilom 685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7" name="PoljeZBesedilom 686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8" name="PoljeZBesedilom 687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89" name="PoljeZBesedilom 688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90" name="PoljeZBesedilom 689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91" name="PoljeZBesedilom 690"/>
        <xdr:cNvSpPr txBox="1"/>
      </xdr:nvSpPr>
      <xdr:spPr>
        <a:xfrm>
          <a:off x="5324475" y="14884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92" name="PoljeZBesedilom 691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93" name="PoljeZBesedilom 692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94" name="PoljeZBesedilom 693"/>
        <xdr:cNvSpPr txBox="1"/>
      </xdr:nvSpPr>
      <xdr:spPr>
        <a:xfrm>
          <a:off x="5324475" y="14826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95" name="PoljeZBesedilom 694"/>
        <xdr:cNvSpPr txBox="1"/>
      </xdr:nvSpPr>
      <xdr:spPr>
        <a:xfrm>
          <a:off x="5324475" y="14808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464</xdr:row>
      <xdr:rowOff>0</xdr:rowOff>
    </xdr:from>
    <xdr:ext cx="184731" cy="264560"/>
    <xdr:sp macro="" textlink="">
      <xdr:nvSpPr>
        <xdr:cNvPr id="696" name="PoljeZBesedilom 695"/>
        <xdr:cNvSpPr txBox="1"/>
      </xdr:nvSpPr>
      <xdr:spPr>
        <a:xfrm>
          <a:off x="5324475" y="148847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97" name="PoljeZBesedilom 696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98" name="PoljeZBesedilom 697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699" name="PoljeZBesedilom 698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0" name="PoljeZBesedilom 699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1" name="PoljeZBesedilom 700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2" name="PoljeZBesedilom 701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3" name="PoljeZBesedilom 702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4" name="PoljeZBesedilom 703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5" name="PoljeZBesedilom 704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6" name="PoljeZBesedilom 705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7" name="PoljeZBesedilom 706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463</xdr:row>
      <xdr:rowOff>0</xdr:rowOff>
    </xdr:from>
    <xdr:ext cx="184731" cy="264560"/>
    <xdr:sp macro="" textlink="">
      <xdr:nvSpPr>
        <xdr:cNvPr id="708" name="PoljeZBesedilom 707"/>
        <xdr:cNvSpPr txBox="1"/>
      </xdr:nvSpPr>
      <xdr:spPr>
        <a:xfrm>
          <a:off x="5324475" y="13842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09" name="PoljeZBesedilom 708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10" name="PoljeZBesedilom 709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462</xdr:row>
      <xdr:rowOff>0</xdr:rowOff>
    </xdr:from>
    <xdr:ext cx="184731" cy="264560"/>
    <xdr:sp macro="" textlink="">
      <xdr:nvSpPr>
        <xdr:cNvPr id="711" name="PoljeZBesedilom 710"/>
        <xdr:cNvSpPr txBox="1"/>
      </xdr:nvSpPr>
      <xdr:spPr>
        <a:xfrm>
          <a:off x="5324475" y="13766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463</xdr:row>
      <xdr:rowOff>0</xdr:rowOff>
    </xdr:from>
    <xdr:ext cx="184731" cy="264560"/>
    <xdr:sp macro="" textlink="">
      <xdr:nvSpPr>
        <xdr:cNvPr id="712" name="PoljeZBesedilom 711"/>
        <xdr:cNvSpPr txBox="1"/>
      </xdr:nvSpPr>
      <xdr:spPr>
        <a:xfrm>
          <a:off x="5324475" y="13842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3" name="PoljeZBesedilom 712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4" name="PoljeZBesedilom 713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5" name="PoljeZBesedilom 714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6" name="PoljeZBesedilom 715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7" name="PoljeZBesedilom 716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8" name="PoljeZBesedilom 717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719" name="PoljeZBesedilom 718"/>
        <xdr:cNvSpPr txBox="1"/>
      </xdr:nvSpPr>
      <xdr:spPr>
        <a:xfrm>
          <a:off x="5324475" y="13996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476</xdr:row>
      <xdr:rowOff>0</xdr:rowOff>
    </xdr:from>
    <xdr:ext cx="184731" cy="264560"/>
    <xdr:sp macro="" textlink="">
      <xdr:nvSpPr>
        <xdr:cNvPr id="720" name="PoljeZBesedilom 719"/>
        <xdr:cNvSpPr txBox="1"/>
      </xdr:nvSpPr>
      <xdr:spPr>
        <a:xfrm>
          <a:off x="5324475" y="16887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483</xdr:row>
      <xdr:rowOff>0</xdr:rowOff>
    </xdr:from>
    <xdr:ext cx="184731" cy="264560"/>
    <xdr:sp macro="" textlink="">
      <xdr:nvSpPr>
        <xdr:cNvPr id="721" name="PoljeZBesedilom 720"/>
        <xdr:cNvSpPr txBox="1"/>
      </xdr:nvSpPr>
      <xdr:spPr>
        <a:xfrm>
          <a:off x="5324475" y="14395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483</xdr:row>
      <xdr:rowOff>0</xdr:rowOff>
    </xdr:from>
    <xdr:ext cx="184731" cy="264560"/>
    <xdr:sp macro="" textlink="">
      <xdr:nvSpPr>
        <xdr:cNvPr id="722" name="PoljeZBesedilom 721"/>
        <xdr:cNvSpPr txBox="1"/>
      </xdr:nvSpPr>
      <xdr:spPr>
        <a:xfrm>
          <a:off x="5324475" y="14395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483</xdr:row>
      <xdr:rowOff>0</xdr:rowOff>
    </xdr:from>
    <xdr:ext cx="184731" cy="264560"/>
    <xdr:sp macro="" textlink="">
      <xdr:nvSpPr>
        <xdr:cNvPr id="723" name="PoljeZBesedilom 722"/>
        <xdr:cNvSpPr txBox="1"/>
      </xdr:nvSpPr>
      <xdr:spPr>
        <a:xfrm>
          <a:off x="5324475" y="14395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24" name="PoljeZBesedilom 723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25" name="PoljeZBesedilom 724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26" name="PoljeZBesedilom 725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27" name="PoljeZBesedilom 726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28" name="PoljeZBesedilom 727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29" name="PoljeZBesedilom 728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0" name="PoljeZBesedilom 729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1" name="PoljeZBesedilom 730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2" name="PoljeZBesedilom 731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3" name="PoljeZBesedilom 732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4" name="PoljeZBesedilom 733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5" name="PoljeZBesedilom 734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6" name="PoljeZBesedilom 735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7" name="PoljeZBesedilom 736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8" name="PoljeZBesedilom 737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39" name="PoljeZBesedilom 738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0" name="PoljeZBesedilom 739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1" name="PoljeZBesedilom 740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2" name="PoljeZBesedilom 741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3" name="PoljeZBesedilom 742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4" name="PoljeZBesedilom 743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5" name="PoljeZBesedilom 744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6" name="PoljeZBesedilom 745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7" name="PoljeZBesedilom 746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8" name="PoljeZBesedilom 747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49" name="PoljeZBesedilom 748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0" name="PoljeZBesedilom 749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1" name="PoljeZBesedilom 750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2" name="PoljeZBesedilom 751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3" name="PoljeZBesedilom 752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4" name="PoljeZBesedilom 753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5" name="PoljeZBesedilom 754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6" name="PoljeZBesedilom 755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7" name="PoljeZBesedilom 756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8" name="PoljeZBesedilom 757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59" name="PoljeZBesedilom 758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0" name="PoljeZBesedilom 759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1" name="PoljeZBesedilom 760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2" name="PoljeZBesedilom 761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3" name="PoljeZBesedilom 762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4" name="PoljeZBesedilom 763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5" name="PoljeZBesedilom 764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6" name="PoljeZBesedilom 765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7" name="PoljeZBesedilom 766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8" name="PoljeZBesedilom 767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69" name="PoljeZBesedilom 768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0" name="PoljeZBesedilom 769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1" name="PoljeZBesedilom 770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2" name="PoljeZBesedilom 771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3" name="PoljeZBesedilom 772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4" name="PoljeZBesedilom 773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5" name="PoljeZBesedilom 774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6" name="PoljeZBesedilom 775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7" name="PoljeZBesedilom 776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8" name="PoljeZBesedilom 777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500</xdr:row>
      <xdr:rowOff>0</xdr:rowOff>
    </xdr:from>
    <xdr:ext cx="184731" cy="264560"/>
    <xdr:sp macro="" textlink="">
      <xdr:nvSpPr>
        <xdr:cNvPr id="779" name="PoljeZBesedilom 778"/>
        <xdr:cNvSpPr txBox="1"/>
      </xdr:nvSpPr>
      <xdr:spPr>
        <a:xfrm>
          <a:off x="5324475" y="146618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329</xdr:row>
      <xdr:rowOff>0</xdr:rowOff>
    </xdr:from>
    <xdr:ext cx="184731" cy="264560"/>
    <xdr:sp macro="" textlink="">
      <xdr:nvSpPr>
        <xdr:cNvPr id="780" name="PoljeZBesedilom 779"/>
        <xdr:cNvSpPr txBox="1"/>
      </xdr:nvSpPr>
      <xdr:spPr>
        <a:xfrm>
          <a:off x="5324475" y="10202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329</xdr:row>
      <xdr:rowOff>0</xdr:rowOff>
    </xdr:from>
    <xdr:ext cx="184731" cy="264560"/>
    <xdr:sp macro="" textlink="">
      <xdr:nvSpPr>
        <xdr:cNvPr id="781" name="PoljeZBesedilom 780"/>
        <xdr:cNvSpPr txBox="1"/>
      </xdr:nvSpPr>
      <xdr:spPr>
        <a:xfrm>
          <a:off x="5324475" y="10202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2" name="PoljeZBesedilom 781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3" name="PoljeZBesedilom 782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4" name="PoljeZBesedilom 783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5" name="PoljeZBesedilom 784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6" name="PoljeZBesedilom 785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7" name="PoljeZBesedilom 786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8" name="PoljeZBesedilom 787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330</xdr:row>
      <xdr:rowOff>0</xdr:rowOff>
    </xdr:from>
    <xdr:ext cx="184731" cy="264560"/>
    <xdr:sp macro="" textlink="">
      <xdr:nvSpPr>
        <xdr:cNvPr id="789" name="PoljeZBesedilom 788"/>
        <xdr:cNvSpPr txBox="1"/>
      </xdr:nvSpPr>
      <xdr:spPr>
        <a:xfrm>
          <a:off x="5324475" y="1207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331</xdr:row>
      <xdr:rowOff>0</xdr:rowOff>
    </xdr:from>
    <xdr:ext cx="184731" cy="264560"/>
    <xdr:sp macro="" textlink="">
      <xdr:nvSpPr>
        <xdr:cNvPr id="790" name="PoljeZBesedilom 789"/>
        <xdr:cNvSpPr txBox="1"/>
      </xdr:nvSpPr>
      <xdr:spPr>
        <a:xfrm>
          <a:off x="5324475" y="121891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333</xdr:row>
      <xdr:rowOff>0</xdr:rowOff>
    </xdr:from>
    <xdr:ext cx="184731" cy="264560"/>
    <xdr:sp macro="" textlink="">
      <xdr:nvSpPr>
        <xdr:cNvPr id="791" name="PoljeZBesedilom 790"/>
        <xdr:cNvSpPr txBox="1"/>
      </xdr:nvSpPr>
      <xdr:spPr>
        <a:xfrm>
          <a:off x="5324475" y="10463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333</xdr:row>
      <xdr:rowOff>0</xdr:rowOff>
    </xdr:from>
    <xdr:ext cx="184731" cy="264560"/>
    <xdr:sp macro="" textlink="">
      <xdr:nvSpPr>
        <xdr:cNvPr id="792" name="PoljeZBesedilom 791"/>
        <xdr:cNvSpPr txBox="1"/>
      </xdr:nvSpPr>
      <xdr:spPr>
        <a:xfrm>
          <a:off x="5324475" y="10463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793" name="PoljeZBesedilom 792"/>
        <xdr:cNvSpPr txBox="1"/>
      </xdr:nvSpPr>
      <xdr:spPr>
        <a:xfrm>
          <a:off x="5324475" y="10559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794" name="PoljeZBesedilom 793"/>
        <xdr:cNvSpPr txBox="1"/>
      </xdr:nvSpPr>
      <xdr:spPr>
        <a:xfrm>
          <a:off x="5324475" y="10559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333</xdr:row>
      <xdr:rowOff>0</xdr:rowOff>
    </xdr:from>
    <xdr:ext cx="184731" cy="264560"/>
    <xdr:sp macro="" textlink="">
      <xdr:nvSpPr>
        <xdr:cNvPr id="795" name="PoljeZBesedilom 794"/>
        <xdr:cNvSpPr txBox="1"/>
      </xdr:nvSpPr>
      <xdr:spPr>
        <a:xfrm>
          <a:off x="5324475" y="104270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333</xdr:row>
      <xdr:rowOff>0</xdr:rowOff>
    </xdr:from>
    <xdr:ext cx="184731" cy="264560"/>
    <xdr:sp macro="" textlink="">
      <xdr:nvSpPr>
        <xdr:cNvPr id="796" name="PoljeZBesedilom 795"/>
        <xdr:cNvSpPr txBox="1"/>
      </xdr:nvSpPr>
      <xdr:spPr>
        <a:xfrm>
          <a:off x="5324475" y="104270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797" name="PoljeZBesedilom 796"/>
        <xdr:cNvSpPr txBox="1"/>
      </xdr:nvSpPr>
      <xdr:spPr>
        <a:xfrm>
          <a:off x="5324475" y="10595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798" name="PoljeZBesedilom 797"/>
        <xdr:cNvSpPr txBox="1"/>
      </xdr:nvSpPr>
      <xdr:spPr>
        <a:xfrm>
          <a:off x="5324475" y="10595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799" name="PoljeZBesedilom 798"/>
        <xdr:cNvSpPr txBox="1"/>
      </xdr:nvSpPr>
      <xdr:spPr>
        <a:xfrm>
          <a:off x="5324475" y="10595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355</xdr:row>
      <xdr:rowOff>0</xdr:rowOff>
    </xdr:from>
    <xdr:ext cx="184731" cy="264560"/>
    <xdr:sp macro="" textlink="">
      <xdr:nvSpPr>
        <xdr:cNvPr id="800" name="PoljeZBesedilom 799"/>
        <xdr:cNvSpPr txBox="1"/>
      </xdr:nvSpPr>
      <xdr:spPr>
        <a:xfrm>
          <a:off x="5324475" y="10595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1" name="PoljeZBesedilom 800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2" name="PoljeZBesedilom 801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3" name="PoljeZBesedilom 802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4" name="PoljeZBesedilom 803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5" name="PoljeZBesedilom 804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6" name="PoljeZBesedilom 805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7" name="PoljeZBesedilom 806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08" name="PoljeZBesedilom 807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375</xdr:row>
      <xdr:rowOff>0</xdr:rowOff>
    </xdr:from>
    <xdr:ext cx="184731" cy="264560"/>
    <xdr:sp macro="" textlink="">
      <xdr:nvSpPr>
        <xdr:cNvPr id="809" name="PoljeZBesedilom 808"/>
        <xdr:cNvSpPr txBox="1"/>
      </xdr:nvSpPr>
      <xdr:spPr>
        <a:xfrm>
          <a:off x="5324475" y="11849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10" name="PoljeZBesedilom 809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11" name="PoljeZBesedilom 810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370</xdr:row>
      <xdr:rowOff>0</xdr:rowOff>
    </xdr:from>
    <xdr:ext cx="184731" cy="264560"/>
    <xdr:sp macro="" textlink="">
      <xdr:nvSpPr>
        <xdr:cNvPr id="812" name="PoljeZBesedilom 811"/>
        <xdr:cNvSpPr txBox="1"/>
      </xdr:nvSpPr>
      <xdr:spPr>
        <a:xfrm>
          <a:off x="5324475" y="1160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375</xdr:row>
      <xdr:rowOff>0</xdr:rowOff>
    </xdr:from>
    <xdr:ext cx="184731" cy="264560"/>
    <xdr:sp macro="" textlink="">
      <xdr:nvSpPr>
        <xdr:cNvPr id="813" name="PoljeZBesedilom 812"/>
        <xdr:cNvSpPr txBox="1"/>
      </xdr:nvSpPr>
      <xdr:spPr>
        <a:xfrm>
          <a:off x="5324475" y="11849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375</xdr:row>
      <xdr:rowOff>0</xdr:rowOff>
    </xdr:from>
    <xdr:ext cx="184731" cy="264560"/>
    <xdr:sp macro="" textlink="">
      <xdr:nvSpPr>
        <xdr:cNvPr id="814" name="PoljeZBesedilom 813"/>
        <xdr:cNvSpPr txBox="1"/>
      </xdr:nvSpPr>
      <xdr:spPr>
        <a:xfrm>
          <a:off x="5324475" y="11849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15" name="PoljeZBesedilom 814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16" name="PoljeZBesedilom 815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17" name="PoljeZBesedilom 816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18" name="PoljeZBesedilom 817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19" name="PoljeZBesedilom 818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0" name="PoljeZBesedilom 819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1" name="PoljeZBesedilom 820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2" name="PoljeZBesedilom 821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3" name="PoljeZBesedilom 822"/>
        <xdr:cNvSpPr txBox="1"/>
      </xdr:nvSpPr>
      <xdr:spPr>
        <a:xfrm>
          <a:off x="5324475" y="12250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4" name="PoljeZBesedilom 823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5" name="PoljeZBesedilom 824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6" name="PoljeZBesedilom 825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7" name="PoljeZBesedilom 826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8" name="PoljeZBesedilom 827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29" name="PoljeZBesedilom 828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30" name="PoljeZBesedilom 829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31" name="PoljeZBesedilom 830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390</xdr:row>
      <xdr:rowOff>0</xdr:rowOff>
    </xdr:from>
    <xdr:ext cx="184731" cy="264560"/>
    <xdr:sp macro="" textlink="">
      <xdr:nvSpPr>
        <xdr:cNvPr id="832" name="PoljeZBesedilom 831"/>
        <xdr:cNvSpPr txBox="1"/>
      </xdr:nvSpPr>
      <xdr:spPr>
        <a:xfrm>
          <a:off x="5324475" y="1237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396</xdr:row>
      <xdr:rowOff>0</xdr:rowOff>
    </xdr:from>
    <xdr:ext cx="184731" cy="264560"/>
    <xdr:sp macro="" textlink="">
      <xdr:nvSpPr>
        <xdr:cNvPr id="833" name="PoljeZBesedilom 832"/>
        <xdr:cNvSpPr txBox="1"/>
      </xdr:nvSpPr>
      <xdr:spPr>
        <a:xfrm>
          <a:off x="5324475" y="13121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396</xdr:row>
      <xdr:rowOff>0</xdr:rowOff>
    </xdr:from>
    <xdr:ext cx="184731" cy="264560"/>
    <xdr:sp macro="" textlink="">
      <xdr:nvSpPr>
        <xdr:cNvPr id="834" name="PoljeZBesedilom 833"/>
        <xdr:cNvSpPr txBox="1"/>
      </xdr:nvSpPr>
      <xdr:spPr>
        <a:xfrm>
          <a:off x="5324475" y="13214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444</xdr:row>
      <xdr:rowOff>0</xdr:rowOff>
    </xdr:from>
    <xdr:ext cx="184731" cy="264560"/>
    <xdr:sp macro="" textlink="">
      <xdr:nvSpPr>
        <xdr:cNvPr id="835" name="PoljeZBesedilom 834"/>
        <xdr:cNvSpPr txBox="1"/>
      </xdr:nvSpPr>
      <xdr:spPr>
        <a:xfrm>
          <a:off x="5229225" y="18448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444</xdr:row>
      <xdr:rowOff>0</xdr:rowOff>
    </xdr:from>
    <xdr:ext cx="184731" cy="264560"/>
    <xdr:sp macro="" textlink="">
      <xdr:nvSpPr>
        <xdr:cNvPr id="836" name="PoljeZBesedilom 835"/>
        <xdr:cNvSpPr txBox="1"/>
      </xdr:nvSpPr>
      <xdr:spPr>
        <a:xfrm>
          <a:off x="5229225" y="18448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37" name="PoljeZBesedilom 836"/>
        <xdr:cNvSpPr txBox="1"/>
      </xdr:nvSpPr>
      <xdr:spPr>
        <a:xfrm>
          <a:off x="5229225" y="20510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38" name="PoljeZBesedilom 837"/>
        <xdr:cNvSpPr txBox="1"/>
      </xdr:nvSpPr>
      <xdr:spPr>
        <a:xfrm>
          <a:off x="5229225" y="20510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39" name="PoljeZBesedilom 838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0" name="PoljeZBesedilom 839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1" name="PoljeZBesedilom 840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2" name="PoljeZBesedilom 841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3" name="PoljeZBesedilom 842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4" name="PoljeZBesedilom 843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5" name="PoljeZBesedilom 844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6" name="PoljeZBesedilom 845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7" name="PoljeZBesedilom 846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8" name="PoljeZBesedilom 847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49" name="PoljeZBesedilom 848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50" name="PoljeZBesedilom 849"/>
        <xdr:cNvSpPr txBox="1"/>
      </xdr:nvSpPr>
      <xdr:spPr>
        <a:xfrm>
          <a:off x="5324475" y="14715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51" name="PoljeZBesedilom 850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52" name="PoljeZBesedilom 851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53" name="PoljeZBesedilom 852"/>
        <xdr:cNvSpPr txBox="1"/>
      </xdr:nvSpPr>
      <xdr:spPr>
        <a:xfrm>
          <a:off x="5324475" y="146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54" name="PoljeZBesedilom 853"/>
        <xdr:cNvSpPr txBox="1"/>
      </xdr:nvSpPr>
      <xdr:spPr>
        <a:xfrm>
          <a:off x="5324475" y="14715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55" name="PoljeZBesedilom 854"/>
        <xdr:cNvSpPr txBox="1"/>
      </xdr:nvSpPr>
      <xdr:spPr>
        <a:xfrm>
          <a:off x="5324475" y="147151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56" name="PoljeZBesedilom 855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57" name="PoljeZBesedilom 856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58" name="PoljeZBesedilom 857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59" name="PoljeZBesedilom 858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0" name="PoljeZBesedilom 859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1" name="PoljeZBesedilom 860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2" name="PoljeZBesedilom 861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3" name="PoljeZBesedilom 862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4" name="PoljeZBesedilom 863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5" name="PoljeZBesedilom 864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6" name="PoljeZBesedilom 865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459</xdr:row>
      <xdr:rowOff>0</xdr:rowOff>
    </xdr:from>
    <xdr:ext cx="184731" cy="264560"/>
    <xdr:sp macro="" textlink="">
      <xdr:nvSpPr>
        <xdr:cNvPr id="867" name="PoljeZBesedilom 866"/>
        <xdr:cNvSpPr txBox="1"/>
      </xdr:nvSpPr>
      <xdr:spPr>
        <a:xfrm>
          <a:off x="5324475" y="14809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8" name="PoljeZBesedilom 867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69" name="PoljeZBesedilom 868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458</xdr:row>
      <xdr:rowOff>0</xdr:rowOff>
    </xdr:from>
    <xdr:ext cx="184731" cy="264560"/>
    <xdr:sp macro="" textlink="">
      <xdr:nvSpPr>
        <xdr:cNvPr id="870" name="PoljeZBesedilom 869"/>
        <xdr:cNvSpPr txBox="1"/>
      </xdr:nvSpPr>
      <xdr:spPr>
        <a:xfrm>
          <a:off x="5324475" y="147332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459</xdr:row>
      <xdr:rowOff>0</xdr:rowOff>
    </xdr:from>
    <xdr:ext cx="184731" cy="264560"/>
    <xdr:sp macro="" textlink="">
      <xdr:nvSpPr>
        <xdr:cNvPr id="871" name="PoljeZBesedilom 870"/>
        <xdr:cNvSpPr txBox="1"/>
      </xdr:nvSpPr>
      <xdr:spPr>
        <a:xfrm>
          <a:off x="5324475" y="14809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2" name="PoljeZBesedilom 871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3" name="PoljeZBesedilom 872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4" name="PoljeZBesedilom 873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5" name="PoljeZBesedilom 874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6" name="PoljeZBesedilom 875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7" name="PoljeZBesedilom 876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8" name="PoljeZBesedilom 877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79" name="PoljeZBesedilom 878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80" name="PoljeZBesedilom 879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81" name="PoljeZBesedilom 880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82" name="PoljeZBesedilom 881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83" name="PoljeZBesedilom 882"/>
        <xdr:cNvSpPr txBox="1"/>
      </xdr:nvSpPr>
      <xdr:spPr>
        <a:xfrm>
          <a:off x="5324475" y="14737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84" name="PoljeZBesedilom 883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85" name="PoljeZBesedilom 884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460</xdr:row>
      <xdr:rowOff>0</xdr:rowOff>
    </xdr:from>
    <xdr:ext cx="184731" cy="264560"/>
    <xdr:sp macro="" textlink="">
      <xdr:nvSpPr>
        <xdr:cNvPr id="886" name="PoljeZBesedilom 885"/>
        <xdr:cNvSpPr txBox="1"/>
      </xdr:nvSpPr>
      <xdr:spPr>
        <a:xfrm>
          <a:off x="5324475" y="14678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887" name="PoljeZBesedilom 886"/>
        <xdr:cNvSpPr txBox="1"/>
      </xdr:nvSpPr>
      <xdr:spPr>
        <a:xfrm>
          <a:off x="5324475" y="14737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88" name="PoljeZBesedilom 887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89" name="PoljeZBesedilom 888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90" name="PoljeZBesedilom 889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91" name="PoljeZBesedilom 890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92" name="PoljeZBesedilom 891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93" name="PoljeZBesedilom 892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469</xdr:row>
      <xdr:rowOff>0</xdr:rowOff>
    </xdr:from>
    <xdr:ext cx="184731" cy="264560"/>
    <xdr:sp macro="" textlink="">
      <xdr:nvSpPr>
        <xdr:cNvPr id="894" name="PoljeZBesedilom 893"/>
        <xdr:cNvSpPr txBox="1"/>
      </xdr:nvSpPr>
      <xdr:spPr>
        <a:xfrm>
          <a:off x="5324475" y="152085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95" name="PoljeZBesedilom 894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96" name="PoljeZBesedilom 895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97" name="PoljeZBesedilom 896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98" name="PoljeZBesedilom 897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899" name="PoljeZBesedilom 898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0" name="PoljeZBesedilom 899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1" name="PoljeZBesedilom 900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2" name="PoljeZBesedilom 901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3" name="PoljeZBesedilom 902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4" name="PoljeZBesedilom 903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5" name="PoljeZBesedilom 904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6" name="PoljeZBesedilom 905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7" name="PoljeZBesedilom 906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8" name="PoljeZBesedilom 907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09" name="PoljeZBesedilom 908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0" name="PoljeZBesedilom 909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1" name="PoljeZBesedilom 910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2" name="PoljeZBesedilom 911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3" name="PoljeZBesedilom 912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4" name="PoljeZBesedilom 913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5" name="PoljeZBesedilom 914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6" name="PoljeZBesedilom 915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7" name="PoljeZBesedilom 916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8" name="PoljeZBesedilom 917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19" name="PoljeZBesedilom 918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0" name="PoljeZBesedilom 919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1" name="PoljeZBesedilom 920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2" name="PoljeZBesedilom 921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3" name="PoljeZBesedilom 922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4" name="PoljeZBesedilom 923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5" name="PoljeZBesedilom 924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6" name="PoljeZBesedilom 925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7" name="PoljeZBesedilom 926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8" name="PoljeZBesedilom 927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29" name="PoljeZBesedilom 928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0" name="PoljeZBesedilom 929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1" name="PoljeZBesedilom 930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2" name="PoljeZBesedilom 931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3" name="PoljeZBesedilom 932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4" name="PoljeZBesedilom 933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5" name="PoljeZBesedilom 934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6" name="PoljeZBesedilom 935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7" name="PoljeZBesedilom 936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8" name="PoljeZBesedilom 937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39" name="PoljeZBesedilom 938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0" name="PoljeZBesedilom 939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1" name="PoljeZBesedilom 940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2" name="PoljeZBesedilom 941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3" name="PoljeZBesedilom 942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4" name="PoljeZBesedilom 943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5" name="PoljeZBesedilom 944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6" name="PoljeZBesedilom 945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7" name="PoljeZBesedilom 946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8" name="PoljeZBesedilom 947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49" name="PoljeZBesedilom 948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502</xdr:row>
      <xdr:rowOff>0</xdr:rowOff>
    </xdr:from>
    <xdr:ext cx="184731" cy="264560"/>
    <xdr:sp macro="" textlink="">
      <xdr:nvSpPr>
        <xdr:cNvPr id="950" name="PoljeZBesedilom 949"/>
        <xdr:cNvSpPr txBox="1"/>
      </xdr:nvSpPr>
      <xdr:spPr>
        <a:xfrm>
          <a:off x="5229225" y="21583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505</xdr:row>
      <xdr:rowOff>0</xdr:rowOff>
    </xdr:from>
    <xdr:ext cx="184731" cy="264560"/>
    <xdr:sp macro="" textlink="">
      <xdr:nvSpPr>
        <xdr:cNvPr id="951" name="PoljeZBesedilom 950"/>
        <xdr:cNvSpPr txBox="1"/>
      </xdr:nvSpPr>
      <xdr:spPr>
        <a:xfrm>
          <a:off x="5229225" y="21675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505</xdr:row>
      <xdr:rowOff>0</xdr:rowOff>
    </xdr:from>
    <xdr:ext cx="184731" cy="264560"/>
    <xdr:sp macro="" textlink="">
      <xdr:nvSpPr>
        <xdr:cNvPr id="952" name="PoljeZBesedilom 951"/>
        <xdr:cNvSpPr txBox="1"/>
      </xdr:nvSpPr>
      <xdr:spPr>
        <a:xfrm>
          <a:off x="5229225" y="21675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505</xdr:row>
      <xdr:rowOff>0</xdr:rowOff>
    </xdr:from>
    <xdr:ext cx="184731" cy="264560"/>
    <xdr:sp macro="" textlink="">
      <xdr:nvSpPr>
        <xdr:cNvPr id="953" name="PoljeZBesedilom 952"/>
        <xdr:cNvSpPr txBox="1"/>
      </xdr:nvSpPr>
      <xdr:spPr>
        <a:xfrm>
          <a:off x="5229225" y="21675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503</xdr:row>
      <xdr:rowOff>0</xdr:rowOff>
    </xdr:from>
    <xdr:ext cx="184731" cy="264560"/>
    <xdr:sp macro="" textlink="">
      <xdr:nvSpPr>
        <xdr:cNvPr id="954" name="PoljeZBesedilom 953"/>
        <xdr:cNvSpPr txBox="1"/>
      </xdr:nvSpPr>
      <xdr:spPr>
        <a:xfrm>
          <a:off x="5229225" y="21601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503</xdr:row>
      <xdr:rowOff>0</xdr:rowOff>
    </xdr:from>
    <xdr:ext cx="184731" cy="264560"/>
    <xdr:sp macro="" textlink="">
      <xdr:nvSpPr>
        <xdr:cNvPr id="955" name="PoljeZBesedilom 954"/>
        <xdr:cNvSpPr txBox="1"/>
      </xdr:nvSpPr>
      <xdr:spPr>
        <a:xfrm>
          <a:off x="5229225" y="21601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503</xdr:row>
      <xdr:rowOff>0</xdr:rowOff>
    </xdr:from>
    <xdr:ext cx="184731" cy="264560"/>
    <xdr:sp macro="" textlink="">
      <xdr:nvSpPr>
        <xdr:cNvPr id="956" name="PoljeZBesedilom 955"/>
        <xdr:cNvSpPr txBox="1"/>
      </xdr:nvSpPr>
      <xdr:spPr>
        <a:xfrm>
          <a:off x="5229225" y="21601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670</xdr:row>
      <xdr:rowOff>0</xdr:rowOff>
    </xdr:from>
    <xdr:ext cx="184731" cy="264560"/>
    <xdr:sp macro="" textlink="">
      <xdr:nvSpPr>
        <xdr:cNvPr id="963" name="PoljeZBesedilom 962"/>
        <xdr:cNvSpPr txBox="1"/>
      </xdr:nvSpPr>
      <xdr:spPr>
        <a:xfrm>
          <a:off x="5324475" y="17694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670</xdr:row>
      <xdr:rowOff>0</xdr:rowOff>
    </xdr:from>
    <xdr:ext cx="184731" cy="264560"/>
    <xdr:sp macro="" textlink="">
      <xdr:nvSpPr>
        <xdr:cNvPr id="964" name="PoljeZBesedilom 963"/>
        <xdr:cNvSpPr txBox="1"/>
      </xdr:nvSpPr>
      <xdr:spPr>
        <a:xfrm>
          <a:off x="5324475" y="17694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57" name="PoljeZBesedilom 956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58" name="PoljeZBesedilom 957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59" name="PoljeZBesedilom 958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0" name="PoljeZBesedilom 959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1" name="PoljeZBesedilom 960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2" name="PoljeZBesedilom 961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5" name="PoljeZBesedilom 964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6" name="PoljeZBesedilom 965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7" name="PoljeZBesedilom 966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8" name="PoljeZBesedilom 967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69" name="PoljeZBesedilom 968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70" name="PoljeZBesedilom 969"/>
        <xdr:cNvSpPr txBox="1"/>
      </xdr:nvSpPr>
      <xdr:spPr>
        <a:xfrm>
          <a:off x="5324475" y="128958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394</xdr:row>
      <xdr:rowOff>0</xdr:rowOff>
    </xdr:from>
    <xdr:ext cx="184731" cy="264560"/>
    <xdr:sp macro="" textlink="">
      <xdr:nvSpPr>
        <xdr:cNvPr id="971" name="PoljeZBesedilom 970"/>
        <xdr:cNvSpPr txBox="1"/>
      </xdr:nvSpPr>
      <xdr:spPr>
        <a:xfrm>
          <a:off x="5324475" y="12989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400</xdr:row>
      <xdr:rowOff>0</xdr:rowOff>
    </xdr:from>
    <xdr:ext cx="184731" cy="264560"/>
    <xdr:sp macro="" textlink="">
      <xdr:nvSpPr>
        <xdr:cNvPr id="972" name="PoljeZBesedilom 971"/>
        <xdr:cNvSpPr txBox="1"/>
      </xdr:nvSpPr>
      <xdr:spPr>
        <a:xfrm>
          <a:off x="5240431" y="10378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73" name="PoljeZBesedilom 972"/>
        <xdr:cNvSpPr txBox="1"/>
      </xdr:nvSpPr>
      <xdr:spPr>
        <a:xfrm>
          <a:off x="5240431" y="104898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74" name="PoljeZBesedilom 973"/>
        <xdr:cNvSpPr txBox="1"/>
      </xdr:nvSpPr>
      <xdr:spPr>
        <a:xfrm>
          <a:off x="5240431" y="104898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75" name="PoljeZBesedilom 974"/>
        <xdr:cNvSpPr txBox="1"/>
      </xdr:nvSpPr>
      <xdr:spPr>
        <a:xfrm>
          <a:off x="5240431" y="104898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76" name="PoljeZBesedilom 975"/>
        <xdr:cNvSpPr txBox="1"/>
      </xdr:nvSpPr>
      <xdr:spPr>
        <a:xfrm>
          <a:off x="5240431" y="104898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977" name="PoljeZBesedilom 976"/>
        <xdr:cNvSpPr txBox="1"/>
      </xdr:nvSpPr>
      <xdr:spPr>
        <a:xfrm>
          <a:off x="5240431" y="138762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978" name="PoljeZBesedilom 977"/>
        <xdr:cNvSpPr txBox="1"/>
      </xdr:nvSpPr>
      <xdr:spPr>
        <a:xfrm>
          <a:off x="5240431" y="138762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979" name="PoljeZBesedilom 978"/>
        <xdr:cNvSpPr txBox="1"/>
      </xdr:nvSpPr>
      <xdr:spPr>
        <a:xfrm>
          <a:off x="5240431" y="138762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980" name="PoljeZBesedilom 979"/>
        <xdr:cNvSpPr txBox="1"/>
      </xdr:nvSpPr>
      <xdr:spPr>
        <a:xfrm>
          <a:off x="5240431" y="138762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81" name="PoljeZBesedilom 980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82" name="PoljeZBesedilom 981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83" name="PoljeZBesedilom 982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984" name="PoljeZBesedilom 983"/>
        <xdr:cNvSpPr txBox="1"/>
      </xdr:nvSpPr>
      <xdr:spPr>
        <a:xfrm>
          <a:off x="5240431" y="1385719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421</xdr:row>
      <xdr:rowOff>0</xdr:rowOff>
    </xdr:from>
    <xdr:ext cx="184731" cy="264560"/>
    <xdr:sp macro="" textlink="">
      <xdr:nvSpPr>
        <xdr:cNvPr id="989" name="PoljeZBesedilom 988"/>
        <xdr:cNvSpPr txBox="1"/>
      </xdr:nvSpPr>
      <xdr:spPr>
        <a:xfrm>
          <a:off x="5240431" y="141227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421</xdr:row>
      <xdr:rowOff>0</xdr:rowOff>
    </xdr:from>
    <xdr:ext cx="184731" cy="264560"/>
    <xdr:sp macro="" textlink="">
      <xdr:nvSpPr>
        <xdr:cNvPr id="990" name="PoljeZBesedilom 989"/>
        <xdr:cNvSpPr txBox="1"/>
      </xdr:nvSpPr>
      <xdr:spPr>
        <a:xfrm>
          <a:off x="5240431" y="141227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421</xdr:row>
      <xdr:rowOff>0</xdr:rowOff>
    </xdr:from>
    <xdr:ext cx="184731" cy="264560"/>
    <xdr:sp macro="" textlink="">
      <xdr:nvSpPr>
        <xdr:cNvPr id="991" name="PoljeZBesedilom 990"/>
        <xdr:cNvSpPr txBox="1"/>
      </xdr:nvSpPr>
      <xdr:spPr>
        <a:xfrm>
          <a:off x="5240431" y="141227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421</xdr:row>
      <xdr:rowOff>0</xdr:rowOff>
    </xdr:from>
    <xdr:ext cx="184731" cy="264560"/>
    <xdr:sp macro="" textlink="">
      <xdr:nvSpPr>
        <xdr:cNvPr id="992" name="PoljeZBesedilom 991"/>
        <xdr:cNvSpPr txBox="1"/>
      </xdr:nvSpPr>
      <xdr:spPr>
        <a:xfrm>
          <a:off x="5240431" y="1412277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434</xdr:row>
      <xdr:rowOff>0</xdr:rowOff>
    </xdr:from>
    <xdr:ext cx="184731" cy="264560"/>
    <xdr:sp macro="" textlink="">
      <xdr:nvSpPr>
        <xdr:cNvPr id="993" name="PoljeZBesedilom 992"/>
        <xdr:cNvSpPr txBox="1"/>
      </xdr:nvSpPr>
      <xdr:spPr>
        <a:xfrm>
          <a:off x="5229225" y="15012865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434</xdr:row>
      <xdr:rowOff>0</xdr:rowOff>
    </xdr:from>
    <xdr:ext cx="184731" cy="264560"/>
    <xdr:sp macro="" textlink="">
      <xdr:nvSpPr>
        <xdr:cNvPr id="994" name="PoljeZBesedilom 993"/>
        <xdr:cNvSpPr txBox="1"/>
      </xdr:nvSpPr>
      <xdr:spPr>
        <a:xfrm>
          <a:off x="5229225" y="15012865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995" name="PoljeZBesedilom 994"/>
        <xdr:cNvSpPr txBox="1"/>
      </xdr:nvSpPr>
      <xdr:spPr>
        <a:xfrm>
          <a:off x="5229225" y="1507734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996" name="PoljeZBesedilom 995"/>
        <xdr:cNvSpPr txBox="1"/>
      </xdr:nvSpPr>
      <xdr:spPr>
        <a:xfrm>
          <a:off x="5229225" y="1507734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997" name="PoljeZBesedilom 996"/>
        <xdr:cNvSpPr txBox="1"/>
      </xdr:nvSpPr>
      <xdr:spPr>
        <a:xfrm>
          <a:off x="5229225" y="14898565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998" name="PoljeZBesedilom 997"/>
        <xdr:cNvSpPr txBox="1"/>
      </xdr:nvSpPr>
      <xdr:spPr>
        <a:xfrm>
          <a:off x="5229225" y="14898565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999" name="PoljeZBesedilom 998"/>
        <xdr:cNvSpPr txBox="1"/>
      </xdr:nvSpPr>
      <xdr:spPr>
        <a:xfrm>
          <a:off x="5229225" y="1541731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0" name="PoljeZBesedilom 999"/>
        <xdr:cNvSpPr txBox="1"/>
      </xdr:nvSpPr>
      <xdr:spPr>
        <a:xfrm>
          <a:off x="5229225" y="1541731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1" name="PoljeZBesedilom 1000"/>
        <xdr:cNvSpPr txBox="1"/>
      </xdr:nvSpPr>
      <xdr:spPr>
        <a:xfrm>
          <a:off x="5229225" y="15297882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2" name="PoljeZBesedilom 1001"/>
        <xdr:cNvSpPr txBox="1"/>
      </xdr:nvSpPr>
      <xdr:spPr>
        <a:xfrm>
          <a:off x="5229225" y="15297882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3" name="PoljeZBesedilom 1002"/>
        <xdr:cNvSpPr txBox="1"/>
      </xdr:nvSpPr>
      <xdr:spPr>
        <a:xfrm>
          <a:off x="5229225" y="1551769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4" name="PoljeZBesedilom 1003"/>
        <xdr:cNvSpPr txBox="1"/>
      </xdr:nvSpPr>
      <xdr:spPr>
        <a:xfrm>
          <a:off x="5229225" y="1551769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5" name="PoljeZBesedilom 1004"/>
        <xdr:cNvSpPr txBox="1"/>
      </xdr:nvSpPr>
      <xdr:spPr>
        <a:xfrm>
          <a:off x="5229225" y="153982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6" name="PoljeZBesedilom 1005"/>
        <xdr:cNvSpPr txBox="1"/>
      </xdr:nvSpPr>
      <xdr:spPr>
        <a:xfrm>
          <a:off x="5229225" y="1539826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7" name="PoljeZBesedilom 1006"/>
        <xdr:cNvSpPr txBox="1"/>
      </xdr:nvSpPr>
      <xdr:spPr>
        <a:xfrm>
          <a:off x="5229225" y="1537921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8" name="PoljeZBesedilom 1007"/>
        <xdr:cNvSpPr txBox="1"/>
      </xdr:nvSpPr>
      <xdr:spPr>
        <a:xfrm>
          <a:off x="5229225" y="1537921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09" name="PoljeZBesedilom 1008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0" name="PoljeZBesedilom 1009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1" name="PoljeZBesedilom 1010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2" name="PoljeZBesedilom 1011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3" name="PoljeZBesedilom 1012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4" name="PoljeZBesedilom 1013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5" name="PoljeZBesedilom 1014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6" name="PoljeZBesedilom 1015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7" name="PoljeZBesedilom 1016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8" name="PoljeZBesedilom 1017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19" name="PoljeZBesedilom 1018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20" name="PoljeZBesedilom 1019"/>
        <xdr:cNvSpPr txBox="1"/>
      </xdr:nvSpPr>
      <xdr:spPr>
        <a:xfrm>
          <a:off x="5229225" y="1598588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21" name="PoljeZBesedilom 1020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22" name="PoljeZBesedilom 1021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23" name="PoljeZBesedilom 1022"/>
        <xdr:cNvSpPr txBox="1"/>
      </xdr:nvSpPr>
      <xdr:spPr>
        <a:xfrm>
          <a:off x="5229225" y="1577046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24" name="PoljeZBesedilom 1023"/>
        <xdr:cNvSpPr txBox="1"/>
      </xdr:nvSpPr>
      <xdr:spPr>
        <a:xfrm>
          <a:off x="5229225" y="1598588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025" name="PoljeZBesedilom 1024"/>
        <xdr:cNvSpPr txBox="1"/>
      </xdr:nvSpPr>
      <xdr:spPr>
        <a:xfrm>
          <a:off x="5229225" y="1598588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495</xdr:row>
      <xdr:rowOff>0</xdr:rowOff>
    </xdr:from>
    <xdr:ext cx="184731" cy="264560"/>
    <xdr:sp macro="" textlink="">
      <xdr:nvSpPr>
        <xdr:cNvPr id="1026" name="PoljeZBesedilom 1025"/>
        <xdr:cNvSpPr txBox="1"/>
      </xdr:nvSpPr>
      <xdr:spPr>
        <a:xfrm>
          <a:off x="5229225" y="16829209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495</xdr:row>
      <xdr:rowOff>0</xdr:rowOff>
    </xdr:from>
    <xdr:ext cx="184731" cy="264560"/>
    <xdr:sp macro="" textlink="">
      <xdr:nvSpPr>
        <xdr:cNvPr id="1027" name="PoljeZBesedilom 1026"/>
        <xdr:cNvSpPr txBox="1"/>
      </xdr:nvSpPr>
      <xdr:spPr>
        <a:xfrm>
          <a:off x="5229225" y="16829209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521</xdr:row>
      <xdr:rowOff>0</xdr:rowOff>
    </xdr:from>
    <xdr:ext cx="184731" cy="264560"/>
    <xdr:sp macro="" textlink="">
      <xdr:nvSpPr>
        <xdr:cNvPr id="1028" name="PoljeZBesedilom 1027"/>
        <xdr:cNvSpPr txBox="1"/>
      </xdr:nvSpPr>
      <xdr:spPr>
        <a:xfrm>
          <a:off x="5229225" y="1794729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521</xdr:row>
      <xdr:rowOff>0</xdr:rowOff>
    </xdr:from>
    <xdr:ext cx="184731" cy="264560"/>
    <xdr:sp macro="" textlink="">
      <xdr:nvSpPr>
        <xdr:cNvPr id="1029" name="PoljeZBesedilom 1028"/>
        <xdr:cNvSpPr txBox="1"/>
      </xdr:nvSpPr>
      <xdr:spPr>
        <a:xfrm>
          <a:off x="5229225" y="1794729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563</xdr:row>
      <xdr:rowOff>0</xdr:rowOff>
    </xdr:from>
    <xdr:ext cx="184731" cy="264560"/>
    <xdr:sp macro="" textlink="">
      <xdr:nvSpPr>
        <xdr:cNvPr id="1030" name="PoljeZBesedilom 1029"/>
        <xdr:cNvSpPr txBox="1"/>
      </xdr:nvSpPr>
      <xdr:spPr>
        <a:xfrm>
          <a:off x="5229225" y="1910641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563</xdr:row>
      <xdr:rowOff>0</xdr:rowOff>
    </xdr:from>
    <xdr:ext cx="184731" cy="264560"/>
    <xdr:sp macro="" textlink="">
      <xdr:nvSpPr>
        <xdr:cNvPr id="1031" name="PoljeZBesedilom 1030"/>
        <xdr:cNvSpPr txBox="1"/>
      </xdr:nvSpPr>
      <xdr:spPr>
        <a:xfrm>
          <a:off x="5229225" y="1910641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588</xdr:row>
      <xdr:rowOff>0</xdr:rowOff>
    </xdr:from>
    <xdr:ext cx="184731" cy="264560"/>
    <xdr:sp macro="" textlink="">
      <xdr:nvSpPr>
        <xdr:cNvPr id="1032" name="PoljeZBesedilom 1031"/>
        <xdr:cNvSpPr txBox="1"/>
      </xdr:nvSpPr>
      <xdr:spPr>
        <a:xfrm>
          <a:off x="5229225" y="2006258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588</xdr:row>
      <xdr:rowOff>0</xdr:rowOff>
    </xdr:from>
    <xdr:ext cx="184731" cy="264560"/>
    <xdr:sp macro="" textlink="">
      <xdr:nvSpPr>
        <xdr:cNvPr id="1033" name="PoljeZBesedilom 1032"/>
        <xdr:cNvSpPr txBox="1"/>
      </xdr:nvSpPr>
      <xdr:spPr>
        <a:xfrm>
          <a:off x="5229225" y="2006258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613</xdr:row>
      <xdr:rowOff>0</xdr:rowOff>
    </xdr:from>
    <xdr:ext cx="184731" cy="264560"/>
    <xdr:sp macro="" textlink="">
      <xdr:nvSpPr>
        <xdr:cNvPr id="1034" name="PoljeZBesedilom 1033"/>
        <xdr:cNvSpPr txBox="1"/>
      </xdr:nvSpPr>
      <xdr:spPr>
        <a:xfrm>
          <a:off x="5229225" y="2118140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613</xdr:row>
      <xdr:rowOff>0</xdr:rowOff>
    </xdr:from>
    <xdr:ext cx="184731" cy="264560"/>
    <xdr:sp macro="" textlink="">
      <xdr:nvSpPr>
        <xdr:cNvPr id="1035" name="PoljeZBesedilom 1034"/>
        <xdr:cNvSpPr txBox="1"/>
      </xdr:nvSpPr>
      <xdr:spPr>
        <a:xfrm>
          <a:off x="5229225" y="2118140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659</xdr:row>
      <xdr:rowOff>0</xdr:rowOff>
    </xdr:from>
    <xdr:ext cx="184731" cy="264560"/>
    <xdr:sp macro="" textlink="">
      <xdr:nvSpPr>
        <xdr:cNvPr id="1036" name="PoljeZBesedilom 1035"/>
        <xdr:cNvSpPr txBox="1"/>
      </xdr:nvSpPr>
      <xdr:spPr>
        <a:xfrm>
          <a:off x="5229225" y="2235883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659</xdr:row>
      <xdr:rowOff>0</xdr:rowOff>
    </xdr:from>
    <xdr:ext cx="184731" cy="264560"/>
    <xdr:sp macro="" textlink="">
      <xdr:nvSpPr>
        <xdr:cNvPr id="1037" name="PoljeZBesedilom 1036"/>
        <xdr:cNvSpPr txBox="1"/>
      </xdr:nvSpPr>
      <xdr:spPr>
        <a:xfrm>
          <a:off x="5229225" y="2235883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707</xdr:row>
      <xdr:rowOff>0</xdr:rowOff>
    </xdr:from>
    <xdr:ext cx="184731" cy="264560"/>
    <xdr:sp macro="" textlink="">
      <xdr:nvSpPr>
        <xdr:cNvPr id="1038" name="PoljeZBesedilom 1037"/>
        <xdr:cNvSpPr txBox="1"/>
      </xdr:nvSpPr>
      <xdr:spPr>
        <a:xfrm>
          <a:off x="5229225" y="2353187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707</xdr:row>
      <xdr:rowOff>0</xdr:rowOff>
    </xdr:from>
    <xdr:ext cx="184731" cy="264560"/>
    <xdr:sp macro="" textlink="">
      <xdr:nvSpPr>
        <xdr:cNvPr id="1039" name="PoljeZBesedilom 1038"/>
        <xdr:cNvSpPr txBox="1"/>
      </xdr:nvSpPr>
      <xdr:spPr>
        <a:xfrm>
          <a:off x="5229225" y="2353187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717</xdr:row>
      <xdr:rowOff>0</xdr:rowOff>
    </xdr:from>
    <xdr:ext cx="184731" cy="264560"/>
    <xdr:sp macro="" textlink="">
      <xdr:nvSpPr>
        <xdr:cNvPr id="1040" name="PoljeZBesedilom 1039"/>
        <xdr:cNvSpPr txBox="1"/>
      </xdr:nvSpPr>
      <xdr:spPr>
        <a:xfrm>
          <a:off x="5229225" y="2461992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717</xdr:row>
      <xdr:rowOff>0</xdr:rowOff>
    </xdr:from>
    <xdr:ext cx="184731" cy="264560"/>
    <xdr:sp macro="" textlink="">
      <xdr:nvSpPr>
        <xdr:cNvPr id="1041" name="PoljeZBesedilom 1040"/>
        <xdr:cNvSpPr txBox="1"/>
      </xdr:nvSpPr>
      <xdr:spPr>
        <a:xfrm>
          <a:off x="5229225" y="2461992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749</xdr:row>
      <xdr:rowOff>0</xdr:rowOff>
    </xdr:from>
    <xdr:ext cx="184731" cy="264560"/>
    <xdr:sp macro="" textlink="">
      <xdr:nvSpPr>
        <xdr:cNvPr id="1042" name="PoljeZBesedilom 1041"/>
        <xdr:cNvSpPr txBox="1"/>
      </xdr:nvSpPr>
      <xdr:spPr>
        <a:xfrm>
          <a:off x="5229225" y="2503902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749</xdr:row>
      <xdr:rowOff>0</xdr:rowOff>
    </xdr:from>
    <xdr:ext cx="184731" cy="264560"/>
    <xdr:sp macro="" textlink="">
      <xdr:nvSpPr>
        <xdr:cNvPr id="1043" name="PoljeZBesedilom 1042"/>
        <xdr:cNvSpPr txBox="1"/>
      </xdr:nvSpPr>
      <xdr:spPr>
        <a:xfrm>
          <a:off x="5229225" y="2503902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755</xdr:row>
      <xdr:rowOff>0</xdr:rowOff>
    </xdr:from>
    <xdr:ext cx="184731" cy="264560"/>
    <xdr:sp macro="" textlink="">
      <xdr:nvSpPr>
        <xdr:cNvPr id="1044" name="PoljeZBesedilom 1043"/>
        <xdr:cNvSpPr txBox="1"/>
      </xdr:nvSpPr>
      <xdr:spPr>
        <a:xfrm>
          <a:off x="5229225" y="2622159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755</xdr:row>
      <xdr:rowOff>0</xdr:rowOff>
    </xdr:from>
    <xdr:ext cx="184731" cy="264560"/>
    <xdr:sp macro="" textlink="">
      <xdr:nvSpPr>
        <xdr:cNvPr id="1045" name="PoljeZBesedilom 1044"/>
        <xdr:cNvSpPr txBox="1"/>
      </xdr:nvSpPr>
      <xdr:spPr>
        <a:xfrm>
          <a:off x="5229225" y="2622159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377</xdr:row>
      <xdr:rowOff>0</xdr:rowOff>
    </xdr:from>
    <xdr:ext cx="184731" cy="264560"/>
    <xdr:sp macro="" textlink="">
      <xdr:nvSpPr>
        <xdr:cNvPr id="1046" name="PoljeZBesedilom 1045"/>
        <xdr:cNvSpPr txBox="1"/>
      </xdr:nvSpPr>
      <xdr:spPr>
        <a:xfrm>
          <a:off x="5229225" y="1118674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377</xdr:row>
      <xdr:rowOff>0</xdr:rowOff>
    </xdr:from>
    <xdr:ext cx="184731" cy="264560"/>
    <xdr:sp macro="" textlink="">
      <xdr:nvSpPr>
        <xdr:cNvPr id="1047" name="PoljeZBesedilom 1046"/>
        <xdr:cNvSpPr txBox="1"/>
      </xdr:nvSpPr>
      <xdr:spPr>
        <a:xfrm>
          <a:off x="5229225" y="1118674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377</xdr:row>
      <xdr:rowOff>0</xdr:rowOff>
    </xdr:from>
    <xdr:ext cx="184731" cy="264560"/>
    <xdr:sp macro="" textlink="">
      <xdr:nvSpPr>
        <xdr:cNvPr id="1048" name="PoljeZBesedilom 1047"/>
        <xdr:cNvSpPr txBox="1"/>
      </xdr:nvSpPr>
      <xdr:spPr>
        <a:xfrm>
          <a:off x="5229225" y="1118674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377</xdr:row>
      <xdr:rowOff>0</xdr:rowOff>
    </xdr:from>
    <xdr:ext cx="184731" cy="264560"/>
    <xdr:sp macro="" textlink="">
      <xdr:nvSpPr>
        <xdr:cNvPr id="1049" name="PoljeZBesedilom 1048"/>
        <xdr:cNvSpPr txBox="1"/>
      </xdr:nvSpPr>
      <xdr:spPr>
        <a:xfrm>
          <a:off x="5229225" y="1118674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484</xdr:row>
      <xdr:rowOff>0</xdr:rowOff>
    </xdr:from>
    <xdr:ext cx="184731" cy="264560"/>
    <xdr:sp macro="" textlink="">
      <xdr:nvSpPr>
        <xdr:cNvPr id="1050" name="PoljeZBesedilom 1049"/>
        <xdr:cNvSpPr txBox="1"/>
      </xdr:nvSpPr>
      <xdr:spPr>
        <a:xfrm>
          <a:off x="5229225" y="16580094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484</xdr:row>
      <xdr:rowOff>0</xdr:rowOff>
    </xdr:from>
    <xdr:ext cx="184731" cy="264560"/>
    <xdr:sp macro="" textlink="">
      <xdr:nvSpPr>
        <xdr:cNvPr id="1051" name="PoljeZBesedilom 1050"/>
        <xdr:cNvSpPr txBox="1"/>
      </xdr:nvSpPr>
      <xdr:spPr>
        <a:xfrm>
          <a:off x="5229225" y="16580094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484</xdr:row>
      <xdr:rowOff>0</xdr:rowOff>
    </xdr:from>
    <xdr:ext cx="184731" cy="264560"/>
    <xdr:sp macro="" textlink="">
      <xdr:nvSpPr>
        <xdr:cNvPr id="1052" name="PoljeZBesedilom 1051"/>
        <xdr:cNvSpPr txBox="1"/>
      </xdr:nvSpPr>
      <xdr:spPr>
        <a:xfrm>
          <a:off x="5229225" y="16580094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484</xdr:row>
      <xdr:rowOff>0</xdr:rowOff>
    </xdr:from>
    <xdr:ext cx="184731" cy="264560"/>
    <xdr:sp macro="" textlink="">
      <xdr:nvSpPr>
        <xdr:cNvPr id="1053" name="PoljeZBesedilom 1052"/>
        <xdr:cNvSpPr txBox="1"/>
      </xdr:nvSpPr>
      <xdr:spPr>
        <a:xfrm>
          <a:off x="5229225" y="16580094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484</xdr:row>
      <xdr:rowOff>0</xdr:rowOff>
    </xdr:from>
    <xdr:ext cx="184731" cy="264560"/>
    <xdr:sp macro="" textlink="">
      <xdr:nvSpPr>
        <xdr:cNvPr id="1054" name="PoljeZBesedilom 1053"/>
        <xdr:cNvSpPr txBox="1"/>
      </xdr:nvSpPr>
      <xdr:spPr>
        <a:xfrm>
          <a:off x="5229225" y="16580094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055" name="PoljeZBesedilom 1054"/>
        <xdr:cNvSpPr txBox="1"/>
      </xdr:nvSpPr>
      <xdr:spPr>
        <a:xfrm>
          <a:off x="5229225" y="11088565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522</xdr:row>
      <xdr:rowOff>0</xdr:rowOff>
    </xdr:from>
    <xdr:ext cx="184731" cy="264560"/>
    <xdr:sp macro="" textlink="">
      <xdr:nvSpPr>
        <xdr:cNvPr id="1056" name="PoljeZBesedilom 1055"/>
        <xdr:cNvSpPr txBox="1"/>
      </xdr:nvSpPr>
      <xdr:spPr>
        <a:xfrm>
          <a:off x="5229225" y="1787402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522</xdr:row>
      <xdr:rowOff>0</xdr:rowOff>
    </xdr:from>
    <xdr:ext cx="184731" cy="264560"/>
    <xdr:sp macro="" textlink="">
      <xdr:nvSpPr>
        <xdr:cNvPr id="1057" name="PoljeZBesedilom 1056"/>
        <xdr:cNvSpPr txBox="1"/>
      </xdr:nvSpPr>
      <xdr:spPr>
        <a:xfrm>
          <a:off x="5229225" y="1787402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333</xdr:row>
      <xdr:rowOff>0</xdr:rowOff>
    </xdr:from>
    <xdr:ext cx="184731" cy="264560"/>
    <xdr:sp macro="" textlink="">
      <xdr:nvSpPr>
        <xdr:cNvPr id="1058" name="PoljeZBesedilom 1057"/>
        <xdr:cNvSpPr txBox="1"/>
      </xdr:nvSpPr>
      <xdr:spPr>
        <a:xfrm>
          <a:off x="5229225" y="11253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59" name="PoljeZBesedilom 1058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60" name="PoljeZBesedilom 1059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61" name="PoljeZBesedilom 1060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62" name="PoljeZBesedilom 1061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335</xdr:row>
      <xdr:rowOff>0</xdr:rowOff>
    </xdr:from>
    <xdr:ext cx="184731" cy="264560"/>
    <xdr:sp macro="" textlink="">
      <xdr:nvSpPr>
        <xdr:cNvPr id="1063" name="PoljeZBesedilom 1062"/>
        <xdr:cNvSpPr txBox="1"/>
      </xdr:nvSpPr>
      <xdr:spPr>
        <a:xfrm>
          <a:off x="5229225" y="11253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343</xdr:row>
      <xdr:rowOff>0</xdr:rowOff>
    </xdr:from>
    <xdr:ext cx="184731" cy="264560"/>
    <xdr:sp macro="" textlink="">
      <xdr:nvSpPr>
        <xdr:cNvPr id="1064" name="PoljeZBesedilom 1063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343</xdr:row>
      <xdr:rowOff>0</xdr:rowOff>
    </xdr:from>
    <xdr:ext cx="184731" cy="264560"/>
    <xdr:sp macro="" textlink="">
      <xdr:nvSpPr>
        <xdr:cNvPr id="1065" name="PoljeZBesedilom 1064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343</xdr:row>
      <xdr:rowOff>0</xdr:rowOff>
    </xdr:from>
    <xdr:ext cx="184731" cy="264560"/>
    <xdr:sp macro="" textlink="">
      <xdr:nvSpPr>
        <xdr:cNvPr id="1066" name="PoljeZBesedilom 1065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343</xdr:row>
      <xdr:rowOff>0</xdr:rowOff>
    </xdr:from>
    <xdr:ext cx="184731" cy="264560"/>
    <xdr:sp macro="" textlink="">
      <xdr:nvSpPr>
        <xdr:cNvPr id="1067" name="PoljeZBesedilom 1066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343</xdr:row>
      <xdr:rowOff>0</xdr:rowOff>
    </xdr:from>
    <xdr:ext cx="184731" cy="264560"/>
    <xdr:sp macro="" textlink="">
      <xdr:nvSpPr>
        <xdr:cNvPr id="1068" name="PoljeZBesedilom 1067"/>
        <xdr:cNvSpPr txBox="1"/>
      </xdr:nvSpPr>
      <xdr:spPr>
        <a:xfrm>
          <a:off x="5229225" y="11365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337</xdr:row>
      <xdr:rowOff>0</xdr:rowOff>
    </xdr:from>
    <xdr:ext cx="184731" cy="264560"/>
    <xdr:sp macro="" textlink="">
      <xdr:nvSpPr>
        <xdr:cNvPr id="1069" name="PoljeZBesedilom 1068"/>
        <xdr:cNvSpPr txBox="1"/>
      </xdr:nvSpPr>
      <xdr:spPr>
        <a:xfrm>
          <a:off x="5229225" y="117167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337</xdr:row>
      <xdr:rowOff>0</xdr:rowOff>
    </xdr:from>
    <xdr:ext cx="184731" cy="264560"/>
    <xdr:sp macro="" textlink="">
      <xdr:nvSpPr>
        <xdr:cNvPr id="1070" name="PoljeZBesedilom 1069"/>
        <xdr:cNvSpPr txBox="1"/>
      </xdr:nvSpPr>
      <xdr:spPr>
        <a:xfrm>
          <a:off x="5229225" y="117167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337</xdr:row>
      <xdr:rowOff>0</xdr:rowOff>
    </xdr:from>
    <xdr:ext cx="184731" cy="264560"/>
    <xdr:sp macro="" textlink="">
      <xdr:nvSpPr>
        <xdr:cNvPr id="1071" name="PoljeZBesedilom 1070"/>
        <xdr:cNvSpPr txBox="1"/>
      </xdr:nvSpPr>
      <xdr:spPr>
        <a:xfrm>
          <a:off x="5229225" y="117167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337</xdr:row>
      <xdr:rowOff>0</xdr:rowOff>
    </xdr:from>
    <xdr:ext cx="184731" cy="264560"/>
    <xdr:sp macro="" textlink="">
      <xdr:nvSpPr>
        <xdr:cNvPr id="1072" name="PoljeZBesedilom 1071"/>
        <xdr:cNvSpPr txBox="1"/>
      </xdr:nvSpPr>
      <xdr:spPr>
        <a:xfrm>
          <a:off x="5229225" y="117167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337</xdr:row>
      <xdr:rowOff>0</xdr:rowOff>
    </xdr:from>
    <xdr:ext cx="184731" cy="264560"/>
    <xdr:sp macro="" textlink="">
      <xdr:nvSpPr>
        <xdr:cNvPr id="1073" name="PoljeZBesedilom 1072"/>
        <xdr:cNvSpPr txBox="1"/>
      </xdr:nvSpPr>
      <xdr:spPr>
        <a:xfrm>
          <a:off x="5229225" y="117167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74" name="PoljeZBesedilom 1073"/>
        <xdr:cNvSpPr txBox="1"/>
      </xdr:nvSpPr>
      <xdr:spPr>
        <a:xfrm>
          <a:off x="5229225" y="1193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75" name="PoljeZBesedilom 1074"/>
        <xdr:cNvSpPr txBox="1"/>
      </xdr:nvSpPr>
      <xdr:spPr>
        <a:xfrm>
          <a:off x="5229225" y="1193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76" name="PoljeZBesedilom 1075"/>
        <xdr:cNvSpPr txBox="1"/>
      </xdr:nvSpPr>
      <xdr:spPr>
        <a:xfrm>
          <a:off x="5229225" y="1193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77" name="PoljeZBesedilom 1076"/>
        <xdr:cNvSpPr txBox="1"/>
      </xdr:nvSpPr>
      <xdr:spPr>
        <a:xfrm>
          <a:off x="5229225" y="1193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347</xdr:row>
      <xdr:rowOff>0</xdr:rowOff>
    </xdr:from>
    <xdr:ext cx="184731" cy="264560"/>
    <xdr:sp macro="" textlink="">
      <xdr:nvSpPr>
        <xdr:cNvPr id="1078" name="PoljeZBesedilom 1077"/>
        <xdr:cNvSpPr txBox="1"/>
      </xdr:nvSpPr>
      <xdr:spPr>
        <a:xfrm>
          <a:off x="5229225" y="11938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79" name="PoljeZBesedilom 1078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0" name="PoljeZBesedilom 1079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1" name="PoljeZBesedilom 1080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2" name="PoljeZBesedilom 1081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3" name="PoljeZBesedilom 1082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4" name="PoljeZBesedilom 1083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5" name="PoljeZBesedilom 1084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6" name="PoljeZBesedilom 1085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7" name="PoljeZBesedilom 1086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8" name="PoljeZBesedilom 1087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89" name="PoljeZBesedilom 1088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0" name="PoljeZBesedilom 1089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1" name="PoljeZBesedilom 1090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2" name="PoljeZBesedilom 1091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3" name="PoljeZBesedilom 1092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4" name="PoljeZBesedilom 1093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5" name="PoljeZBesedilom 1094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351</xdr:row>
      <xdr:rowOff>0</xdr:rowOff>
    </xdr:from>
    <xdr:ext cx="184731" cy="264560"/>
    <xdr:sp macro="" textlink="">
      <xdr:nvSpPr>
        <xdr:cNvPr id="1096" name="PoljeZBesedilom 1095"/>
        <xdr:cNvSpPr txBox="1"/>
      </xdr:nvSpPr>
      <xdr:spPr>
        <a:xfrm>
          <a:off x="5229225" y="12236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097" name="PoljeZBesedilom 1096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098" name="PoljeZBesedilom 1097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099" name="PoljeZBesedilom 1098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0" name="PoljeZBesedilom 1099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1" name="PoljeZBesedilom 1100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2" name="PoljeZBesedilom 1101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3" name="PoljeZBesedilom 1102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4" name="PoljeZBesedilom 1103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5" name="PoljeZBesedilom 1104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6" name="PoljeZBesedilom 1105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378</xdr:row>
      <xdr:rowOff>0</xdr:rowOff>
    </xdr:from>
    <xdr:ext cx="184731" cy="264560"/>
    <xdr:sp macro="" textlink="">
      <xdr:nvSpPr>
        <xdr:cNvPr id="1107" name="PoljeZBesedilom 1106"/>
        <xdr:cNvSpPr txBox="1"/>
      </xdr:nvSpPr>
      <xdr:spPr>
        <a:xfrm>
          <a:off x="5229225" y="13984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381</xdr:row>
      <xdr:rowOff>0</xdr:rowOff>
    </xdr:from>
    <xdr:ext cx="184731" cy="264560"/>
    <xdr:sp macro="" textlink="">
      <xdr:nvSpPr>
        <xdr:cNvPr id="1108" name="PoljeZBesedilom 1107"/>
        <xdr:cNvSpPr txBox="1"/>
      </xdr:nvSpPr>
      <xdr:spPr>
        <a:xfrm>
          <a:off x="5229225" y="1396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381</xdr:row>
      <xdr:rowOff>0</xdr:rowOff>
    </xdr:from>
    <xdr:ext cx="184731" cy="264560"/>
    <xdr:sp macro="" textlink="">
      <xdr:nvSpPr>
        <xdr:cNvPr id="1109" name="PoljeZBesedilom 1108"/>
        <xdr:cNvSpPr txBox="1"/>
      </xdr:nvSpPr>
      <xdr:spPr>
        <a:xfrm>
          <a:off x="5229225" y="1396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381</xdr:row>
      <xdr:rowOff>0</xdr:rowOff>
    </xdr:from>
    <xdr:ext cx="184731" cy="264560"/>
    <xdr:sp macro="" textlink="">
      <xdr:nvSpPr>
        <xdr:cNvPr id="1110" name="PoljeZBesedilom 1109"/>
        <xdr:cNvSpPr txBox="1"/>
      </xdr:nvSpPr>
      <xdr:spPr>
        <a:xfrm>
          <a:off x="5229225" y="13966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385</xdr:row>
      <xdr:rowOff>0</xdr:rowOff>
    </xdr:from>
    <xdr:ext cx="184731" cy="264560"/>
    <xdr:sp macro="" textlink="">
      <xdr:nvSpPr>
        <xdr:cNvPr id="1111" name="PoljeZBesedilom 1110"/>
        <xdr:cNvSpPr txBox="1"/>
      </xdr:nvSpPr>
      <xdr:spPr>
        <a:xfrm>
          <a:off x="5229225" y="14427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385</xdr:row>
      <xdr:rowOff>0</xdr:rowOff>
    </xdr:from>
    <xdr:ext cx="184731" cy="264560"/>
    <xdr:sp macro="" textlink="">
      <xdr:nvSpPr>
        <xdr:cNvPr id="1112" name="PoljeZBesedilom 1111"/>
        <xdr:cNvSpPr txBox="1"/>
      </xdr:nvSpPr>
      <xdr:spPr>
        <a:xfrm>
          <a:off x="5229225" y="14427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385</xdr:row>
      <xdr:rowOff>0</xdr:rowOff>
    </xdr:from>
    <xdr:ext cx="184731" cy="264560"/>
    <xdr:sp macro="" textlink="">
      <xdr:nvSpPr>
        <xdr:cNvPr id="1113" name="PoljeZBesedilom 1112"/>
        <xdr:cNvSpPr txBox="1"/>
      </xdr:nvSpPr>
      <xdr:spPr>
        <a:xfrm>
          <a:off x="5229225" y="14427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383</xdr:row>
      <xdr:rowOff>0</xdr:rowOff>
    </xdr:from>
    <xdr:ext cx="184731" cy="264560"/>
    <xdr:sp macro="" textlink="">
      <xdr:nvSpPr>
        <xdr:cNvPr id="1114" name="PoljeZBesedilom 1113"/>
        <xdr:cNvSpPr txBox="1"/>
      </xdr:nvSpPr>
      <xdr:spPr>
        <a:xfrm>
          <a:off x="5229225" y="14279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383</xdr:row>
      <xdr:rowOff>0</xdr:rowOff>
    </xdr:from>
    <xdr:ext cx="184731" cy="264560"/>
    <xdr:sp macro="" textlink="">
      <xdr:nvSpPr>
        <xdr:cNvPr id="1115" name="PoljeZBesedilom 1114"/>
        <xdr:cNvSpPr txBox="1"/>
      </xdr:nvSpPr>
      <xdr:spPr>
        <a:xfrm>
          <a:off x="5229225" y="14279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383</xdr:row>
      <xdr:rowOff>0</xdr:rowOff>
    </xdr:from>
    <xdr:ext cx="184731" cy="264560"/>
    <xdr:sp macro="" textlink="">
      <xdr:nvSpPr>
        <xdr:cNvPr id="1116" name="PoljeZBesedilom 1115"/>
        <xdr:cNvSpPr txBox="1"/>
      </xdr:nvSpPr>
      <xdr:spPr>
        <a:xfrm>
          <a:off x="5229225" y="14279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379</xdr:row>
      <xdr:rowOff>0</xdr:rowOff>
    </xdr:from>
    <xdr:ext cx="184731" cy="264560"/>
    <xdr:sp macro="" textlink="">
      <xdr:nvSpPr>
        <xdr:cNvPr id="1117" name="PoljeZBesedilom 1116"/>
        <xdr:cNvSpPr txBox="1"/>
      </xdr:nvSpPr>
      <xdr:spPr>
        <a:xfrm>
          <a:off x="5229225" y="14538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379</xdr:row>
      <xdr:rowOff>0</xdr:rowOff>
    </xdr:from>
    <xdr:ext cx="184731" cy="264560"/>
    <xdr:sp macro="" textlink="">
      <xdr:nvSpPr>
        <xdr:cNvPr id="1118" name="PoljeZBesedilom 1117"/>
        <xdr:cNvSpPr txBox="1"/>
      </xdr:nvSpPr>
      <xdr:spPr>
        <a:xfrm>
          <a:off x="5229225" y="14538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379</xdr:row>
      <xdr:rowOff>0</xdr:rowOff>
    </xdr:from>
    <xdr:ext cx="184731" cy="264560"/>
    <xdr:sp macro="" textlink="">
      <xdr:nvSpPr>
        <xdr:cNvPr id="1119" name="PoljeZBesedilom 1118"/>
        <xdr:cNvSpPr txBox="1"/>
      </xdr:nvSpPr>
      <xdr:spPr>
        <a:xfrm>
          <a:off x="5229225" y="14538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1120" name="PoljeZBesedilom 1119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1121" name="PoljeZBesedilom 1120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1122" name="PoljeZBesedilom 1121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385</xdr:row>
      <xdr:rowOff>0</xdr:rowOff>
    </xdr:from>
    <xdr:ext cx="184731" cy="264560"/>
    <xdr:sp macro="" textlink="">
      <xdr:nvSpPr>
        <xdr:cNvPr id="1123" name="PoljeZBesedilom 1122"/>
        <xdr:cNvSpPr txBox="1"/>
      </xdr:nvSpPr>
      <xdr:spPr>
        <a:xfrm>
          <a:off x="5229225" y="14427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385</xdr:row>
      <xdr:rowOff>0</xdr:rowOff>
    </xdr:from>
    <xdr:ext cx="184731" cy="264560"/>
    <xdr:sp macro="" textlink="">
      <xdr:nvSpPr>
        <xdr:cNvPr id="1124" name="PoljeZBesedilom 1123"/>
        <xdr:cNvSpPr txBox="1"/>
      </xdr:nvSpPr>
      <xdr:spPr>
        <a:xfrm>
          <a:off x="5229225" y="14427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385</xdr:row>
      <xdr:rowOff>0</xdr:rowOff>
    </xdr:from>
    <xdr:ext cx="184731" cy="264560"/>
    <xdr:sp macro="" textlink="">
      <xdr:nvSpPr>
        <xdr:cNvPr id="1125" name="PoljeZBesedilom 1124"/>
        <xdr:cNvSpPr txBox="1"/>
      </xdr:nvSpPr>
      <xdr:spPr>
        <a:xfrm>
          <a:off x="5229225" y="14427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1126" name="PoljeZBesedilom 1125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1127" name="PoljeZBesedilom 1126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387</xdr:row>
      <xdr:rowOff>0</xdr:rowOff>
    </xdr:from>
    <xdr:ext cx="184731" cy="264560"/>
    <xdr:sp macro="" textlink="">
      <xdr:nvSpPr>
        <xdr:cNvPr id="1128" name="PoljeZBesedilom 1127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1129" name="PoljeZBesedilom 1128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1130" name="PoljeZBesedilom 1129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1131" name="PoljeZBesedilom 1130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132" name="PoljeZBesedilom 1131"/>
        <xdr:cNvSpPr txBox="1"/>
      </xdr:nvSpPr>
      <xdr:spPr>
        <a:xfrm>
          <a:off x="5229225" y="14722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133" name="PoljeZBesedilom 1132"/>
        <xdr:cNvSpPr txBox="1"/>
      </xdr:nvSpPr>
      <xdr:spPr>
        <a:xfrm>
          <a:off x="5229225" y="14722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134" name="PoljeZBesedilom 1133"/>
        <xdr:cNvSpPr txBox="1"/>
      </xdr:nvSpPr>
      <xdr:spPr>
        <a:xfrm>
          <a:off x="5229225" y="14722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1135" name="PoljeZBesedilom 1134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1136" name="PoljeZBesedilom 1135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401</xdr:row>
      <xdr:rowOff>0</xdr:rowOff>
    </xdr:from>
    <xdr:ext cx="184731" cy="264560"/>
    <xdr:sp macro="" textlink="">
      <xdr:nvSpPr>
        <xdr:cNvPr id="1137" name="PoljeZBesedilom 1136"/>
        <xdr:cNvSpPr txBox="1"/>
      </xdr:nvSpPr>
      <xdr:spPr>
        <a:xfrm>
          <a:off x="5229225" y="1457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138" name="PoljeZBesedilom 1137"/>
        <xdr:cNvSpPr txBox="1"/>
      </xdr:nvSpPr>
      <xdr:spPr>
        <a:xfrm>
          <a:off x="5229225" y="14722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139" name="PoljeZBesedilom 1138"/>
        <xdr:cNvSpPr txBox="1"/>
      </xdr:nvSpPr>
      <xdr:spPr>
        <a:xfrm>
          <a:off x="5229225" y="14722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412</xdr:row>
      <xdr:rowOff>0</xdr:rowOff>
    </xdr:from>
    <xdr:ext cx="184731" cy="264560"/>
    <xdr:sp macro="" textlink="">
      <xdr:nvSpPr>
        <xdr:cNvPr id="1140" name="PoljeZBesedilom 1139"/>
        <xdr:cNvSpPr txBox="1"/>
      </xdr:nvSpPr>
      <xdr:spPr>
        <a:xfrm>
          <a:off x="5229225" y="14722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1" name="PoljeZBesedilom 1140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2" name="PoljeZBesedilom 1141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3" name="PoljeZBesedilom 1142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4" name="PoljeZBesedilom 1143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5" name="PoljeZBesedilom 1144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6" name="PoljeZBesedilom 1145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7" name="PoljeZBesedilom 1146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8" name="PoljeZBesedilom 1147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49" name="PoljeZBesedilom 1148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50" name="PoljeZBesedilom 1149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1" name="PoljeZBesedilom 1150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2" name="PoljeZBesedilom 1151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3" name="PoljeZBesedilom 1152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4" name="PoljeZBesedilom 1153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5" name="PoljeZBesedilom 1154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6" name="PoljeZBesedilom 1155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7" name="PoljeZBesedilom 1156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8" name="PoljeZBesedilom 1157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59" name="PoljeZBesedilom 1158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0" name="PoljeZBesedilom 1159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1" name="PoljeZBesedilom 1160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2" name="PoljeZBesedilom 1161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3" name="PoljeZBesedilom 1162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4" name="PoljeZBesedilom 1163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5" name="PoljeZBesedilom 1164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6" name="PoljeZBesedilom 1165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7" name="PoljeZBesedilom 1166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403</xdr:row>
      <xdr:rowOff>0</xdr:rowOff>
    </xdr:from>
    <xdr:ext cx="184731" cy="264560"/>
    <xdr:sp macro="" textlink="">
      <xdr:nvSpPr>
        <xdr:cNvPr id="1168" name="PoljeZBesedilom 1167"/>
        <xdr:cNvSpPr txBox="1"/>
      </xdr:nvSpPr>
      <xdr:spPr>
        <a:xfrm>
          <a:off x="5229225" y="1249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408</xdr:row>
      <xdr:rowOff>0</xdr:rowOff>
    </xdr:from>
    <xdr:ext cx="184731" cy="264560"/>
    <xdr:sp macro="" textlink="">
      <xdr:nvSpPr>
        <xdr:cNvPr id="1169" name="PoljeZBesedilom 1168"/>
        <xdr:cNvSpPr txBox="1"/>
      </xdr:nvSpPr>
      <xdr:spPr>
        <a:xfrm>
          <a:off x="5229225" y="15551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405</xdr:row>
      <xdr:rowOff>0</xdr:rowOff>
    </xdr:from>
    <xdr:ext cx="184731" cy="264560"/>
    <xdr:sp macro="" textlink="">
      <xdr:nvSpPr>
        <xdr:cNvPr id="1170" name="PoljeZBesedilom 1169"/>
        <xdr:cNvSpPr txBox="1"/>
      </xdr:nvSpPr>
      <xdr:spPr>
        <a:xfrm>
          <a:off x="5229225" y="15533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408</xdr:row>
      <xdr:rowOff>0</xdr:rowOff>
    </xdr:from>
    <xdr:ext cx="184731" cy="264560"/>
    <xdr:sp macro="" textlink="">
      <xdr:nvSpPr>
        <xdr:cNvPr id="1171" name="PoljeZBesedilom 1170"/>
        <xdr:cNvSpPr txBox="1"/>
      </xdr:nvSpPr>
      <xdr:spPr>
        <a:xfrm>
          <a:off x="5229225" y="15551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2" name="PoljeZBesedilom 1171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3" name="PoljeZBesedilom 1172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4" name="PoljeZBesedilom 1173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5" name="PoljeZBesedilom 1174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6" name="PoljeZBesedilom 1175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7" name="PoljeZBesedilom 1176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8" name="PoljeZBesedilom 1177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79" name="PoljeZBesedilom 1178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80" name="PoljeZBesedilom 1179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81" name="PoljeZBesedilom 1180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410</xdr:row>
      <xdr:rowOff>0</xdr:rowOff>
    </xdr:from>
    <xdr:ext cx="184731" cy="264560"/>
    <xdr:sp macro="" textlink="">
      <xdr:nvSpPr>
        <xdr:cNvPr id="1182" name="PoljeZBesedilom 1181"/>
        <xdr:cNvSpPr txBox="1"/>
      </xdr:nvSpPr>
      <xdr:spPr>
        <a:xfrm>
          <a:off x="5229225" y="15551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409</xdr:row>
      <xdr:rowOff>0</xdr:rowOff>
    </xdr:from>
    <xdr:ext cx="184731" cy="264560"/>
    <xdr:sp macro="" textlink="">
      <xdr:nvSpPr>
        <xdr:cNvPr id="1183" name="PoljeZBesedilom 1182"/>
        <xdr:cNvSpPr txBox="1"/>
      </xdr:nvSpPr>
      <xdr:spPr>
        <a:xfrm>
          <a:off x="5229225" y="15533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410</xdr:row>
      <xdr:rowOff>0</xdr:rowOff>
    </xdr:from>
    <xdr:ext cx="184731" cy="264560"/>
    <xdr:sp macro="" textlink="">
      <xdr:nvSpPr>
        <xdr:cNvPr id="1184" name="PoljeZBesedilom 1183"/>
        <xdr:cNvSpPr txBox="1"/>
      </xdr:nvSpPr>
      <xdr:spPr>
        <a:xfrm>
          <a:off x="5229225" y="155514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85" name="PoljeZBesedilom 1184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86" name="PoljeZBesedilom 1185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87" name="PoljeZBesedilom 1186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88" name="PoljeZBesedilom 1187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89" name="PoljeZBesedilom 1188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90" name="PoljeZBesedilom 1189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91" name="PoljeZBesedilom 1190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92" name="PoljeZBesedilom 1191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93" name="PoljeZBesedilom 1192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411</xdr:row>
      <xdr:rowOff>0</xdr:rowOff>
    </xdr:from>
    <xdr:ext cx="184731" cy="264560"/>
    <xdr:sp macro="" textlink="">
      <xdr:nvSpPr>
        <xdr:cNvPr id="1194" name="PoljeZBesedilom 1193"/>
        <xdr:cNvSpPr txBox="1"/>
      </xdr:nvSpPr>
      <xdr:spPr>
        <a:xfrm>
          <a:off x="5229225" y="1564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195" name="PoljeZBesedilom 1194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196" name="PoljeZBesedilom 1195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197" name="PoljeZBesedilom 1196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198" name="PoljeZBesedilom 1197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199" name="PoljeZBesedilom 1198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0" name="PoljeZBesedilom 1199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1" name="PoljeZBesedilom 1200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2" name="PoljeZBesedilom 1201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3" name="PoljeZBesedilom 1202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4" name="PoljeZBesedilom 1203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5" name="PoljeZBesedilom 1204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6" name="PoljeZBesedilom 1205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7" name="PoljeZBesedilom 1206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8" name="PoljeZBesedilom 1207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09" name="PoljeZBesedilom 1208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0" name="PoljeZBesedilom 1209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1" name="PoljeZBesedilom 1210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2" name="PoljeZBesedilom 1211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3" name="PoljeZBesedilom 1212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4" name="PoljeZBesedilom 1213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5" name="PoljeZBesedilom 1214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6" name="PoljeZBesedilom 1215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7" name="PoljeZBesedilom 1216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443</xdr:row>
      <xdr:rowOff>0</xdr:rowOff>
    </xdr:from>
    <xdr:ext cx="184731" cy="264560"/>
    <xdr:sp macro="" textlink="">
      <xdr:nvSpPr>
        <xdr:cNvPr id="1218" name="PoljeZBesedilom 1217"/>
        <xdr:cNvSpPr txBox="1"/>
      </xdr:nvSpPr>
      <xdr:spPr>
        <a:xfrm>
          <a:off x="5229225" y="17451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19" name="PoljeZBesedilom 1218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20" name="PoljeZBesedilom 1219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439</xdr:row>
      <xdr:rowOff>0</xdr:rowOff>
    </xdr:from>
    <xdr:ext cx="184731" cy="264560"/>
    <xdr:sp macro="" textlink="">
      <xdr:nvSpPr>
        <xdr:cNvPr id="1221" name="PoljeZBesedilom 1220"/>
        <xdr:cNvSpPr txBox="1"/>
      </xdr:nvSpPr>
      <xdr:spPr>
        <a:xfrm>
          <a:off x="5229225" y="17252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443</xdr:row>
      <xdr:rowOff>0</xdr:rowOff>
    </xdr:from>
    <xdr:ext cx="184731" cy="264560"/>
    <xdr:sp macro="" textlink="">
      <xdr:nvSpPr>
        <xdr:cNvPr id="1222" name="PoljeZBesedilom 1221"/>
        <xdr:cNvSpPr txBox="1"/>
      </xdr:nvSpPr>
      <xdr:spPr>
        <a:xfrm>
          <a:off x="5229225" y="17451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443</xdr:row>
      <xdr:rowOff>0</xdr:rowOff>
    </xdr:from>
    <xdr:ext cx="184731" cy="264560"/>
    <xdr:sp macro="" textlink="">
      <xdr:nvSpPr>
        <xdr:cNvPr id="1223" name="PoljeZBesedilom 1222"/>
        <xdr:cNvSpPr txBox="1"/>
      </xdr:nvSpPr>
      <xdr:spPr>
        <a:xfrm>
          <a:off x="5229225" y="17451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24" name="PoljeZBesedilom 1223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25" name="PoljeZBesedilom 1224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26" name="PoljeZBesedilom 1225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27" name="PoljeZBesedilom 1226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28" name="PoljeZBesedilom 1227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29" name="PoljeZBesedilom 1228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0" name="PoljeZBesedilom 1229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1" name="PoljeZBesedilom 1230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2" name="PoljeZBesedilom 1231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3" name="PoljeZBesedilom 1232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4" name="PoljeZBesedilom 1233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5" name="PoljeZBesedilom 1234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6" name="PoljeZBesedilom 1235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7" name="PoljeZBesedilom 1236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8" name="PoljeZBesedilom 1237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39" name="PoljeZBesedilom 1238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0" name="PoljeZBesedilom 1239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1" name="PoljeZBesedilom 1240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2" name="PoljeZBesedilom 1241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3" name="PoljeZBesedilom 1242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4" name="PoljeZBesedilom 1243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5" name="PoljeZBesedilom 1244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6" name="PoljeZBesedilom 1245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450</xdr:row>
      <xdr:rowOff>0</xdr:rowOff>
    </xdr:from>
    <xdr:ext cx="184731" cy="264560"/>
    <xdr:sp macro="" textlink="">
      <xdr:nvSpPr>
        <xdr:cNvPr id="1247" name="PoljeZBesedilom 1246"/>
        <xdr:cNvSpPr txBox="1"/>
      </xdr:nvSpPr>
      <xdr:spPr>
        <a:xfrm>
          <a:off x="5229225" y="173174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8" name="PoljeZBesedilom 1247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49" name="PoljeZBesedilom 1248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446</xdr:row>
      <xdr:rowOff>0</xdr:rowOff>
    </xdr:from>
    <xdr:ext cx="184731" cy="264560"/>
    <xdr:sp macro="" textlink="">
      <xdr:nvSpPr>
        <xdr:cNvPr id="1250" name="PoljeZBesedilom 1249"/>
        <xdr:cNvSpPr txBox="1"/>
      </xdr:nvSpPr>
      <xdr:spPr>
        <a:xfrm>
          <a:off x="5229225" y="17102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450</xdr:row>
      <xdr:rowOff>0</xdr:rowOff>
    </xdr:from>
    <xdr:ext cx="184731" cy="264560"/>
    <xdr:sp macro="" textlink="">
      <xdr:nvSpPr>
        <xdr:cNvPr id="1251" name="PoljeZBesedilom 1250"/>
        <xdr:cNvSpPr txBox="1"/>
      </xdr:nvSpPr>
      <xdr:spPr>
        <a:xfrm>
          <a:off x="5229225" y="173174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450</xdr:row>
      <xdr:rowOff>0</xdr:rowOff>
    </xdr:from>
    <xdr:ext cx="184731" cy="264560"/>
    <xdr:sp macro="" textlink="">
      <xdr:nvSpPr>
        <xdr:cNvPr id="1252" name="PoljeZBesedilom 1251"/>
        <xdr:cNvSpPr txBox="1"/>
      </xdr:nvSpPr>
      <xdr:spPr>
        <a:xfrm>
          <a:off x="5229225" y="173174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3" name="PoljeZBesedilom 1252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4" name="PoljeZBesedilom 1253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5" name="PoljeZBesedilom 1254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6" name="PoljeZBesedilom 1255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7" name="PoljeZBesedilom 1256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8" name="PoljeZBesedilom 1257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59" name="PoljeZBesedilom 1258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0" name="PoljeZBesedilom 1259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1" name="PoljeZBesedilom 1260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2" name="PoljeZBesedilom 1261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3" name="PoljeZBesedilom 1262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4" name="PoljeZBesedilom 1263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5" name="PoljeZBesedilom 1264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6" name="PoljeZBesedilom 1265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7" name="PoljeZBesedilom 1266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8" name="PoljeZBesedilom 1267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69" name="PoljeZBesedilom 1268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0" name="PoljeZBesedilom 1269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1" name="PoljeZBesedilom 1270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2" name="PoljeZBesedilom 1271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3" name="PoljeZBesedilom 1272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4" name="PoljeZBesedilom 1273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5" name="PoljeZBesedilom 1274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455</xdr:row>
      <xdr:rowOff>0</xdr:rowOff>
    </xdr:from>
    <xdr:ext cx="184731" cy="264560"/>
    <xdr:sp macro="" textlink="">
      <xdr:nvSpPr>
        <xdr:cNvPr id="1276" name="PoljeZBesedilom 1275"/>
        <xdr:cNvSpPr txBox="1"/>
      </xdr:nvSpPr>
      <xdr:spPr>
        <a:xfrm>
          <a:off x="5229225" y="17586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7" name="PoljeZBesedilom 1276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8" name="PoljeZBesedilom 1277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451</xdr:row>
      <xdr:rowOff>0</xdr:rowOff>
    </xdr:from>
    <xdr:ext cx="184731" cy="264560"/>
    <xdr:sp macro="" textlink="">
      <xdr:nvSpPr>
        <xdr:cNvPr id="1279" name="PoljeZBesedilom 1278"/>
        <xdr:cNvSpPr txBox="1"/>
      </xdr:nvSpPr>
      <xdr:spPr>
        <a:xfrm>
          <a:off x="5229225" y="17371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455</xdr:row>
      <xdr:rowOff>0</xdr:rowOff>
    </xdr:from>
    <xdr:ext cx="184731" cy="264560"/>
    <xdr:sp macro="" textlink="">
      <xdr:nvSpPr>
        <xdr:cNvPr id="1280" name="PoljeZBesedilom 1279"/>
        <xdr:cNvSpPr txBox="1"/>
      </xdr:nvSpPr>
      <xdr:spPr>
        <a:xfrm>
          <a:off x="5229225" y="17586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455</xdr:row>
      <xdr:rowOff>0</xdr:rowOff>
    </xdr:from>
    <xdr:ext cx="184731" cy="264560"/>
    <xdr:sp macro="" textlink="">
      <xdr:nvSpPr>
        <xdr:cNvPr id="1281" name="PoljeZBesedilom 1280"/>
        <xdr:cNvSpPr txBox="1"/>
      </xdr:nvSpPr>
      <xdr:spPr>
        <a:xfrm>
          <a:off x="5229225" y="17586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2" name="PoljeZBesedilom 1281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3" name="PoljeZBesedilom 1282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4" name="PoljeZBesedilom 1283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5" name="PoljeZBesedilom 1284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6" name="PoljeZBesedilom 1285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7" name="PoljeZBesedilom 1286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8" name="PoljeZBesedilom 1287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89" name="PoljeZBesedilom 1288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90" name="PoljeZBesedilom 1289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91" name="PoljeZBesedilom 1290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92" name="PoljeZBesedilom 1291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93" name="PoljeZBesedilom 1292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94" name="PoljeZBesedilom 1293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456</xdr:row>
      <xdr:rowOff>0</xdr:rowOff>
    </xdr:from>
    <xdr:ext cx="184731" cy="264560"/>
    <xdr:sp macro="" textlink="">
      <xdr:nvSpPr>
        <xdr:cNvPr id="1295" name="PoljeZBesedilom 1294"/>
        <xdr:cNvSpPr txBox="1"/>
      </xdr:nvSpPr>
      <xdr:spPr>
        <a:xfrm>
          <a:off x="5229225" y="17910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487</xdr:row>
      <xdr:rowOff>0</xdr:rowOff>
    </xdr:from>
    <xdr:ext cx="184731" cy="264560"/>
    <xdr:sp macro="" textlink="">
      <xdr:nvSpPr>
        <xdr:cNvPr id="1296" name="PoljeZBesedilom 1295"/>
        <xdr:cNvSpPr txBox="1"/>
      </xdr:nvSpPr>
      <xdr:spPr>
        <a:xfrm>
          <a:off x="5229225" y="19779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487</xdr:row>
      <xdr:rowOff>0</xdr:rowOff>
    </xdr:from>
    <xdr:ext cx="184731" cy="264560"/>
    <xdr:sp macro="" textlink="">
      <xdr:nvSpPr>
        <xdr:cNvPr id="1297" name="PoljeZBesedilom 1296"/>
        <xdr:cNvSpPr txBox="1"/>
      </xdr:nvSpPr>
      <xdr:spPr>
        <a:xfrm>
          <a:off x="5229225" y="19779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487</xdr:row>
      <xdr:rowOff>0</xdr:rowOff>
    </xdr:from>
    <xdr:ext cx="184731" cy="264560"/>
    <xdr:sp macro="" textlink="">
      <xdr:nvSpPr>
        <xdr:cNvPr id="1298" name="PoljeZBesedilom 1297"/>
        <xdr:cNvSpPr txBox="1"/>
      </xdr:nvSpPr>
      <xdr:spPr>
        <a:xfrm>
          <a:off x="5229225" y="19779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513</xdr:row>
      <xdr:rowOff>0</xdr:rowOff>
    </xdr:from>
    <xdr:ext cx="184731" cy="264560"/>
    <xdr:sp macro="" textlink="">
      <xdr:nvSpPr>
        <xdr:cNvPr id="1299" name="PoljeZBesedilom 1298"/>
        <xdr:cNvSpPr txBox="1"/>
      </xdr:nvSpPr>
      <xdr:spPr>
        <a:xfrm>
          <a:off x="5229225" y="197577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513</xdr:row>
      <xdr:rowOff>0</xdr:rowOff>
    </xdr:from>
    <xdr:ext cx="184731" cy="264560"/>
    <xdr:sp macro="" textlink="">
      <xdr:nvSpPr>
        <xdr:cNvPr id="1300" name="PoljeZBesedilom 1299"/>
        <xdr:cNvSpPr txBox="1"/>
      </xdr:nvSpPr>
      <xdr:spPr>
        <a:xfrm>
          <a:off x="5229225" y="197577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513</xdr:row>
      <xdr:rowOff>0</xdr:rowOff>
    </xdr:from>
    <xdr:ext cx="184731" cy="264560"/>
    <xdr:sp macro="" textlink="">
      <xdr:nvSpPr>
        <xdr:cNvPr id="1301" name="PoljeZBesedilom 1300"/>
        <xdr:cNvSpPr txBox="1"/>
      </xdr:nvSpPr>
      <xdr:spPr>
        <a:xfrm>
          <a:off x="5229225" y="197577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2" name="PoljeZBesedilom 1301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3" name="PoljeZBesedilom 1302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4" name="PoljeZBesedilom 1303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5" name="PoljeZBesedilom 1304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6" name="PoljeZBesedilom 1305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7" name="PoljeZBesedilom 1306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8" name="PoljeZBesedilom 1307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09" name="PoljeZBesedilom 1308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10" name="PoljeZBesedilom 1309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11" name="PoljeZBesedilom 1310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12" name="PoljeZBesedilom 1311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13" name="PoljeZBesedilom 1312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14" name="PoljeZBesedilom 1313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491</xdr:row>
      <xdr:rowOff>0</xdr:rowOff>
    </xdr:from>
    <xdr:ext cx="184731" cy="264560"/>
    <xdr:sp macro="" textlink="">
      <xdr:nvSpPr>
        <xdr:cNvPr id="1315" name="PoljeZBesedilom 1314"/>
        <xdr:cNvSpPr txBox="1"/>
      </xdr:nvSpPr>
      <xdr:spPr>
        <a:xfrm>
          <a:off x="5229225" y="17874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16" name="PoljeZBesedilom 1315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17" name="PoljeZBesedilom 1316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18" name="PoljeZBesedilom 1317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19" name="PoljeZBesedilom 1318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20" name="PoljeZBesedilom 1319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21" name="PoljeZBesedilom 1320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22" name="PoljeZBesedilom 1321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23" name="PoljeZBesedilom 1322"/>
        <xdr:cNvSpPr txBox="1"/>
      </xdr:nvSpPr>
      <xdr:spPr>
        <a:xfrm>
          <a:off x="5229225" y="25254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24" name="PoljeZBesedilom 1323"/>
        <xdr:cNvSpPr txBox="1"/>
      </xdr:nvSpPr>
      <xdr:spPr>
        <a:xfrm>
          <a:off x="5229225" y="2527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679</xdr:row>
      <xdr:rowOff>0</xdr:rowOff>
    </xdr:from>
    <xdr:ext cx="184731" cy="264560"/>
    <xdr:sp macro="" textlink="">
      <xdr:nvSpPr>
        <xdr:cNvPr id="1325" name="PoljeZBesedilom 1324"/>
        <xdr:cNvSpPr txBox="1"/>
      </xdr:nvSpPr>
      <xdr:spPr>
        <a:xfrm>
          <a:off x="5229225" y="25273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724</xdr:row>
      <xdr:rowOff>0</xdr:rowOff>
    </xdr:from>
    <xdr:ext cx="184731" cy="264560"/>
    <xdr:sp macro="" textlink="">
      <xdr:nvSpPr>
        <xdr:cNvPr id="1326" name="PoljeZBesedilom 1325"/>
        <xdr:cNvSpPr txBox="1"/>
      </xdr:nvSpPr>
      <xdr:spPr>
        <a:xfrm>
          <a:off x="5229225" y="263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724</xdr:row>
      <xdr:rowOff>0</xdr:rowOff>
    </xdr:from>
    <xdr:ext cx="184731" cy="264560"/>
    <xdr:sp macro="" textlink="">
      <xdr:nvSpPr>
        <xdr:cNvPr id="1327" name="PoljeZBesedilom 1326"/>
        <xdr:cNvSpPr txBox="1"/>
      </xdr:nvSpPr>
      <xdr:spPr>
        <a:xfrm>
          <a:off x="5229225" y="263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724</xdr:row>
      <xdr:rowOff>0</xdr:rowOff>
    </xdr:from>
    <xdr:ext cx="184731" cy="264560"/>
    <xdr:sp macro="" textlink="">
      <xdr:nvSpPr>
        <xdr:cNvPr id="1328" name="PoljeZBesedilom 1327"/>
        <xdr:cNvSpPr txBox="1"/>
      </xdr:nvSpPr>
      <xdr:spPr>
        <a:xfrm>
          <a:off x="5229225" y="263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724</xdr:row>
      <xdr:rowOff>0</xdr:rowOff>
    </xdr:from>
    <xdr:ext cx="184731" cy="264560"/>
    <xdr:sp macro="" textlink="">
      <xdr:nvSpPr>
        <xdr:cNvPr id="1329" name="PoljeZBesedilom 1328"/>
        <xdr:cNvSpPr txBox="1"/>
      </xdr:nvSpPr>
      <xdr:spPr>
        <a:xfrm>
          <a:off x="5229225" y="26338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0" name="PoljeZBesedilom 1329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1" name="PoljeZBesedilom 1330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2" name="PoljeZBesedilom 1331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3" name="PoljeZBesedilom 1332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4" name="PoljeZBesedilom 1333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5" name="PoljeZBesedilom 1334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6" name="PoljeZBesedilom 1335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7" name="PoljeZBesedilom 1336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8" name="PoljeZBesedilom 1337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39" name="PoljeZBesedilom 1338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40" name="PoljeZBesedilom 1339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41" name="PoljeZBesedilom 1340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42" name="PoljeZBesedilom 1341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489</xdr:row>
      <xdr:rowOff>0</xdr:rowOff>
    </xdr:from>
    <xdr:ext cx="184731" cy="264560"/>
    <xdr:sp macro="" textlink="">
      <xdr:nvSpPr>
        <xdr:cNvPr id="1343" name="PoljeZBesedilom 1342"/>
        <xdr:cNvSpPr txBox="1"/>
      </xdr:nvSpPr>
      <xdr:spPr>
        <a:xfrm>
          <a:off x="5229225" y="1913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339</xdr:row>
      <xdr:rowOff>0</xdr:rowOff>
    </xdr:from>
    <xdr:ext cx="184731" cy="264560"/>
    <xdr:sp macro="" textlink="">
      <xdr:nvSpPr>
        <xdr:cNvPr id="1344" name="PoljeZBesedilom 1343"/>
        <xdr:cNvSpPr txBox="1"/>
      </xdr:nvSpPr>
      <xdr:spPr>
        <a:xfrm>
          <a:off x="5229225" y="12971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339</xdr:row>
      <xdr:rowOff>0</xdr:rowOff>
    </xdr:from>
    <xdr:ext cx="184731" cy="264560"/>
    <xdr:sp macro="" textlink="">
      <xdr:nvSpPr>
        <xdr:cNvPr id="1345" name="PoljeZBesedilom 1344"/>
        <xdr:cNvSpPr txBox="1"/>
      </xdr:nvSpPr>
      <xdr:spPr>
        <a:xfrm>
          <a:off x="5229225" y="12971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339</xdr:row>
      <xdr:rowOff>0</xdr:rowOff>
    </xdr:from>
    <xdr:ext cx="184731" cy="264560"/>
    <xdr:sp macro="" textlink="">
      <xdr:nvSpPr>
        <xdr:cNvPr id="1346" name="PoljeZBesedilom 1345"/>
        <xdr:cNvSpPr txBox="1"/>
      </xdr:nvSpPr>
      <xdr:spPr>
        <a:xfrm>
          <a:off x="5229225" y="12971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339</xdr:row>
      <xdr:rowOff>0</xdr:rowOff>
    </xdr:from>
    <xdr:ext cx="184731" cy="264560"/>
    <xdr:sp macro="" textlink="">
      <xdr:nvSpPr>
        <xdr:cNvPr id="1347" name="PoljeZBesedilom 1346"/>
        <xdr:cNvSpPr txBox="1"/>
      </xdr:nvSpPr>
      <xdr:spPr>
        <a:xfrm>
          <a:off x="5229225" y="12971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48" name="PoljeZBesedilom 1347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49" name="PoljeZBesedilom 1348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50" name="PoljeZBesedilom 1349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51" name="PoljeZBesedilom 1350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52" name="PoljeZBesedilom 1351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53" name="PoljeZBesedilom 1352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54" name="PoljeZBesedilom 1353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371</xdr:row>
      <xdr:rowOff>0</xdr:rowOff>
    </xdr:from>
    <xdr:ext cx="184731" cy="264560"/>
    <xdr:sp macro="" textlink="">
      <xdr:nvSpPr>
        <xdr:cNvPr id="1355" name="PoljeZBesedilom 1354"/>
        <xdr:cNvSpPr txBox="1"/>
      </xdr:nvSpPr>
      <xdr:spPr>
        <a:xfrm>
          <a:off x="5229225" y="128158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56" name="PoljeZBesedilom 1355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57" name="PoljeZBesedilom 1356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58" name="PoljeZBesedilom 1357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59" name="PoljeZBesedilom 1358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0" name="PoljeZBesedilom 1359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1" name="PoljeZBesedilom 1360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2" name="PoljeZBesedilom 1361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3" name="PoljeZBesedilom 1362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4" name="PoljeZBesedilom 1363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5" name="PoljeZBesedilom 1364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414</xdr:row>
      <xdr:rowOff>0</xdr:rowOff>
    </xdr:from>
    <xdr:ext cx="184731" cy="264560"/>
    <xdr:sp macro="" textlink="">
      <xdr:nvSpPr>
        <xdr:cNvPr id="1366" name="PoljeZBesedilom 1365"/>
        <xdr:cNvSpPr txBox="1"/>
      </xdr:nvSpPr>
      <xdr:spPr>
        <a:xfrm>
          <a:off x="5229225" y="15939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1367" name="PoljeZBesedilom 1366"/>
        <xdr:cNvSpPr txBox="1"/>
      </xdr:nvSpPr>
      <xdr:spPr>
        <a:xfrm>
          <a:off x="5229225" y="18994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1368" name="PoljeZBesedilom 1367"/>
        <xdr:cNvSpPr txBox="1"/>
      </xdr:nvSpPr>
      <xdr:spPr>
        <a:xfrm>
          <a:off x="5229225" y="18994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1369" name="PoljeZBesedilom 1368"/>
        <xdr:cNvSpPr txBox="1"/>
      </xdr:nvSpPr>
      <xdr:spPr>
        <a:xfrm>
          <a:off x="5229225" y="18994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1370" name="PoljeZBesedilom 1369"/>
        <xdr:cNvSpPr txBox="1"/>
      </xdr:nvSpPr>
      <xdr:spPr>
        <a:xfrm>
          <a:off x="5229225" y="18994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466</xdr:row>
      <xdr:rowOff>0</xdr:rowOff>
    </xdr:from>
    <xdr:ext cx="184731" cy="264560"/>
    <xdr:sp macro="" textlink="">
      <xdr:nvSpPr>
        <xdr:cNvPr id="1371" name="PoljeZBesedilom 1370"/>
        <xdr:cNvSpPr txBox="1"/>
      </xdr:nvSpPr>
      <xdr:spPr>
        <a:xfrm>
          <a:off x="5229225" y="189947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556</xdr:row>
      <xdr:rowOff>0</xdr:rowOff>
    </xdr:from>
    <xdr:ext cx="184731" cy="264560"/>
    <xdr:sp macro="" textlink="">
      <xdr:nvSpPr>
        <xdr:cNvPr id="1372" name="PoljeZBesedilom 1371"/>
        <xdr:cNvSpPr txBox="1"/>
      </xdr:nvSpPr>
      <xdr:spPr>
        <a:xfrm>
          <a:off x="5229225" y="215741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556</xdr:row>
      <xdr:rowOff>0</xdr:rowOff>
    </xdr:from>
    <xdr:ext cx="184731" cy="264560"/>
    <xdr:sp macro="" textlink="">
      <xdr:nvSpPr>
        <xdr:cNvPr id="1373" name="PoljeZBesedilom 1372"/>
        <xdr:cNvSpPr txBox="1"/>
      </xdr:nvSpPr>
      <xdr:spPr>
        <a:xfrm>
          <a:off x="5229225" y="215741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647</xdr:row>
      <xdr:rowOff>0</xdr:rowOff>
    </xdr:from>
    <xdr:ext cx="184731" cy="264560"/>
    <xdr:sp macro="" textlink="">
      <xdr:nvSpPr>
        <xdr:cNvPr id="1374" name="PoljeZBesedilom 1373"/>
        <xdr:cNvSpPr txBox="1"/>
      </xdr:nvSpPr>
      <xdr:spPr>
        <a:xfrm>
          <a:off x="5229225" y="23669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647</xdr:row>
      <xdr:rowOff>0</xdr:rowOff>
    </xdr:from>
    <xdr:ext cx="184731" cy="264560"/>
    <xdr:sp macro="" textlink="">
      <xdr:nvSpPr>
        <xdr:cNvPr id="1375" name="PoljeZBesedilom 1374"/>
        <xdr:cNvSpPr txBox="1"/>
      </xdr:nvSpPr>
      <xdr:spPr>
        <a:xfrm>
          <a:off x="5229225" y="23669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677</xdr:row>
      <xdr:rowOff>0</xdr:rowOff>
    </xdr:from>
    <xdr:ext cx="184731" cy="264560"/>
    <xdr:sp macro="" textlink="">
      <xdr:nvSpPr>
        <xdr:cNvPr id="1376" name="PoljeZBesedilom 1375"/>
        <xdr:cNvSpPr txBox="1"/>
      </xdr:nvSpPr>
      <xdr:spPr>
        <a:xfrm>
          <a:off x="5229225" y="24730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677</xdr:row>
      <xdr:rowOff>0</xdr:rowOff>
    </xdr:from>
    <xdr:ext cx="184731" cy="264560"/>
    <xdr:sp macro="" textlink="">
      <xdr:nvSpPr>
        <xdr:cNvPr id="1377" name="PoljeZBesedilom 1376"/>
        <xdr:cNvSpPr txBox="1"/>
      </xdr:nvSpPr>
      <xdr:spPr>
        <a:xfrm>
          <a:off x="5229225" y="247307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741</xdr:row>
      <xdr:rowOff>0</xdr:rowOff>
    </xdr:from>
    <xdr:ext cx="184731" cy="264560"/>
    <xdr:sp macro="" textlink="">
      <xdr:nvSpPr>
        <xdr:cNvPr id="1378" name="PoljeZBesedilom 1377"/>
        <xdr:cNvSpPr txBox="1"/>
      </xdr:nvSpPr>
      <xdr:spPr>
        <a:xfrm>
          <a:off x="5229225" y="26926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  <xdr:oneCellAnchor>
    <xdr:from>
      <xdr:col>3</xdr:col>
      <xdr:colOff>466725</xdr:colOff>
      <xdr:row>741</xdr:row>
      <xdr:rowOff>0</xdr:rowOff>
    </xdr:from>
    <xdr:ext cx="184731" cy="264560"/>
    <xdr:sp macro="" textlink="">
      <xdr:nvSpPr>
        <xdr:cNvPr id="1379" name="PoljeZBesedilom 1378"/>
        <xdr:cNvSpPr txBox="1"/>
      </xdr:nvSpPr>
      <xdr:spPr>
        <a:xfrm>
          <a:off x="5229225" y="26926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785"/>
  <sheetViews>
    <sheetView tabSelected="1" view="pageLayout" topLeftCell="A796" zoomScaleNormal="100" zoomScaleSheetLayoutView="100" workbookViewId="0">
      <selection activeCell="B805" sqref="B805"/>
    </sheetView>
  </sheetViews>
  <sheetFormatPr defaultColWidth="9" defaultRowHeight="14.25" x14ac:dyDescent="0.2"/>
  <cols>
    <col min="1" max="1" width="11.75" style="212" customWidth="1"/>
    <col min="2" max="2" width="45.375" style="203" customWidth="1"/>
    <col min="3" max="3" width="5.375" style="210" customWidth="1"/>
    <col min="4" max="4" width="7" style="214" customWidth="1"/>
    <col min="5" max="5" width="10.5" style="9" customWidth="1"/>
    <col min="6" max="6" width="11" style="10" customWidth="1"/>
    <col min="7" max="16384" width="9" style="11"/>
  </cols>
  <sheetData>
    <row r="2" spans="1:6" ht="15" x14ac:dyDescent="0.25">
      <c r="A2" s="5"/>
      <c r="B2" s="6"/>
      <c r="C2" s="7"/>
      <c r="D2" s="8"/>
    </row>
    <row r="3" spans="1:6" s="14" customFormat="1" ht="18" x14ac:dyDescent="0.25">
      <c r="A3" s="252" t="s">
        <v>445</v>
      </c>
      <c r="B3" s="252"/>
      <c r="C3" s="252"/>
      <c r="D3" s="252"/>
      <c r="E3" s="12"/>
      <c r="F3" s="13"/>
    </row>
    <row r="5" spans="1:6" ht="15" x14ac:dyDescent="0.25">
      <c r="A5" s="5"/>
      <c r="B5" s="6"/>
      <c r="C5" s="7"/>
      <c r="D5" s="8"/>
    </row>
    <row r="6" spans="1:6" s="14" customFormat="1" ht="18" x14ac:dyDescent="0.25">
      <c r="A6" s="252" t="s">
        <v>203</v>
      </c>
      <c r="B6" s="252"/>
      <c r="C6" s="252"/>
      <c r="D6" s="252"/>
      <c r="E6" s="12"/>
      <c r="F6" s="13"/>
    </row>
    <row r="7" spans="1:6" s="14" customFormat="1" ht="18" x14ac:dyDescent="0.25">
      <c r="A7" s="15"/>
      <c r="B7" s="15"/>
      <c r="C7" s="15"/>
      <c r="D7" s="15"/>
      <c r="E7" s="12"/>
      <c r="F7" s="13"/>
    </row>
    <row r="8" spans="1:6" s="18" customFormat="1" ht="15" x14ac:dyDescent="0.2">
      <c r="A8" s="16" t="s">
        <v>444</v>
      </c>
      <c r="B8" s="253" t="s">
        <v>26</v>
      </c>
      <c r="C8" s="253"/>
      <c r="D8" s="253"/>
      <c r="E8" s="17"/>
    </row>
    <row r="9" spans="1:6" s="18" customFormat="1" ht="15" customHeight="1" x14ac:dyDescent="0.25">
      <c r="A9" s="16"/>
      <c r="B9" s="19"/>
      <c r="C9" s="20"/>
      <c r="D9" s="21"/>
      <c r="E9" s="17"/>
      <c r="F9" s="22"/>
    </row>
    <row r="10" spans="1:6" s="18" customFormat="1" ht="15" x14ac:dyDescent="0.25">
      <c r="A10" s="16" t="s">
        <v>443</v>
      </c>
      <c r="B10" s="23" t="s">
        <v>27</v>
      </c>
      <c r="C10" s="20"/>
      <c r="D10" s="21"/>
      <c r="E10" s="17"/>
      <c r="F10" s="24">
        <f>F79</f>
        <v>0</v>
      </c>
    </row>
    <row r="11" spans="1:6" s="31" customFormat="1" ht="15" customHeight="1" x14ac:dyDescent="0.25">
      <c r="A11" s="25"/>
      <c r="B11" s="26"/>
      <c r="C11" s="27"/>
      <c r="D11" s="28"/>
      <c r="E11" s="29"/>
      <c r="F11" s="30"/>
    </row>
    <row r="12" spans="1:6" s="18" customFormat="1" ht="15" x14ac:dyDescent="0.25">
      <c r="A12" s="16" t="s">
        <v>433</v>
      </c>
      <c r="B12" s="23" t="s">
        <v>31</v>
      </c>
      <c r="C12" s="20"/>
      <c r="D12" s="21"/>
      <c r="E12" s="17"/>
      <c r="F12" s="24">
        <f>F114</f>
        <v>0</v>
      </c>
    </row>
    <row r="13" spans="1:6" s="18" customFormat="1" ht="15" customHeight="1" x14ac:dyDescent="0.25">
      <c r="A13" s="16"/>
      <c r="B13" s="32"/>
      <c r="C13" s="33"/>
      <c r="D13" s="34"/>
      <c r="E13" s="17"/>
      <c r="F13" s="24"/>
    </row>
    <row r="14" spans="1:6" s="18" customFormat="1" ht="15" x14ac:dyDescent="0.25">
      <c r="A14" s="16" t="s">
        <v>444</v>
      </c>
      <c r="B14" s="23" t="s">
        <v>237</v>
      </c>
      <c r="C14" s="20"/>
      <c r="D14" s="21"/>
      <c r="E14" s="17"/>
      <c r="F14" s="24">
        <f>SUM(F116:F126)</f>
        <v>0</v>
      </c>
    </row>
    <row r="15" spans="1:6" s="18" customFormat="1" ht="15" customHeight="1" x14ac:dyDescent="0.25">
      <c r="A15" s="16"/>
      <c r="B15" s="32"/>
      <c r="C15" s="33"/>
      <c r="D15" s="34"/>
      <c r="E15" s="17"/>
      <c r="F15" s="24"/>
    </row>
    <row r="16" spans="1:6" s="18" customFormat="1" ht="45.75" customHeight="1" x14ac:dyDescent="0.25">
      <c r="A16" s="16" t="s">
        <v>412</v>
      </c>
      <c r="B16" s="253" t="s">
        <v>56</v>
      </c>
      <c r="C16" s="253"/>
      <c r="D16" s="253"/>
      <c r="E16" s="17"/>
      <c r="F16" s="24">
        <f>F175</f>
        <v>0</v>
      </c>
    </row>
    <row r="17" spans="1:6" s="18" customFormat="1" ht="15" customHeight="1" x14ac:dyDescent="0.25">
      <c r="A17" s="35"/>
      <c r="B17" s="36"/>
      <c r="C17" s="37"/>
      <c r="D17" s="38"/>
      <c r="E17" s="39"/>
      <c r="F17" s="24"/>
    </row>
    <row r="18" spans="1:6" s="18" customFormat="1" ht="15" customHeight="1" x14ac:dyDescent="0.25">
      <c r="A18" s="16" t="s">
        <v>392</v>
      </c>
      <c r="B18" s="253" t="s">
        <v>623</v>
      </c>
      <c r="C18" s="253"/>
      <c r="D18" s="253"/>
      <c r="E18" s="253"/>
      <c r="F18" s="24">
        <f>F235</f>
        <v>0</v>
      </c>
    </row>
    <row r="19" spans="1:6" s="18" customFormat="1" ht="15" customHeight="1" x14ac:dyDescent="0.25">
      <c r="A19" s="16"/>
      <c r="B19" s="19"/>
      <c r="C19" s="20"/>
      <c r="D19" s="21"/>
      <c r="E19" s="17"/>
      <c r="F19" s="24"/>
    </row>
    <row r="20" spans="1:6" s="18" customFormat="1" ht="31.5" customHeight="1" x14ac:dyDescent="0.25">
      <c r="A20" s="16" t="s">
        <v>391</v>
      </c>
      <c r="B20" s="256" t="s">
        <v>74</v>
      </c>
      <c r="C20" s="256"/>
      <c r="D20" s="256"/>
      <c r="E20" s="17"/>
      <c r="F20" s="24">
        <f>F304</f>
        <v>0</v>
      </c>
    </row>
    <row r="21" spans="1:6" s="18" customFormat="1" ht="15" customHeight="1" x14ac:dyDescent="0.25">
      <c r="A21" s="16"/>
      <c r="B21" s="40"/>
      <c r="C21" s="40"/>
      <c r="D21" s="40"/>
      <c r="E21" s="17"/>
      <c r="F21" s="24"/>
    </row>
    <row r="22" spans="1:6" s="18" customFormat="1" ht="15" x14ac:dyDescent="0.25">
      <c r="A22" s="16" t="s">
        <v>370</v>
      </c>
      <c r="B22" s="256" t="s">
        <v>75</v>
      </c>
      <c r="C22" s="256"/>
      <c r="D22" s="256"/>
      <c r="E22" s="17"/>
      <c r="F22" s="24">
        <f>F320</f>
        <v>0</v>
      </c>
    </row>
    <row r="23" spans="1:6" s="18" customFormat="1" ht="15" customHeight="1" x14ac:dyDescent="0.25">
      <c r="A23" s="16"/>
      <c r="B23" s="40"/>
      <c r="C23" s="40"/>
      <c r="D23" s="40"/>
      <c r="E23" s="17"/>
      <c r="F23" s="24"/>
    </row>
    <row r="24" spans="1:6" s="18" customFormat="1" ht="30.75" customHeight="1" x14ac:dyDescent="0.25">
      <c r="A24" s="16" t="s">
        <v>368</v>
      </c>
      <c r="B24" s="256" t="s">
        <v>79</v>
      </c>
      <c r="C24" s="256"/>
      <c r="D24" s="256"/>
      <c r="E24" s="17"/>
      <c r="F24" s="24">
        <f>F413</f>
        <v>0</v>
      </c>
    </row>
    <row r="25" spans="1:6" s="18" customFormat="1" ht="15" customHeight="1" x14ac:dyDescent="0.25">
      <c r="A25" s="16"/>
      <c r="B25" s="40"/>
      <c r="C25" s="40"/>
      <c r="D25" s="40"/>
      <c r="E25" s="17"/>
      <c r="F25" s="24"/>
    </row>
    <row r="26" spans="1:6" s="18" customFormat="1" ht="29.25" customHeight="1" x14ac:dyDescent="0.25">
      <c r="A26" s="16" t="s">
        <v>337</v>
      </c>
      <c r="B26" s="256" t="s">
        <v>81</v>
      </c>
      <c r="C26" s="256"/>
      <c r="D26" s="256"/>
      <c r="E26" s="17"/>
      <c r="F26" s="24">
        <f>F494</f>
        <v>0</v>
      </c>
    </row>
    <row r="27" spans="1:6" s="18" customFormat="1" ht="15" customHeight="1" x14ac:dyDescent="0.25">
      <c r="A27" s="16"/>
      <c r="B27" s="40"/>
      <c r="C27" s="40"/>
      <c r="D27" s="40"/>
      <c r="E27" s="17"/>
      <c r="F27" s="24"/>
    </row>
    <row r="28" spans="1:6" s="18" customFormat="1" ht="28.5" customHeight="1" x14ac:dyDescent="0.25">
      <c r="A28" s="16" t="s">
        <v>314</v>
      </c>
      <c r="B28" s="256" t="s">
        <v>95</v>
      </c>
      <c r="C28" s="256"/>
      <c r="D28" s="256"/>
      <c r="E28" s="17"/>
      <c r="F28" s="24">
        <f>F561</f>
        <v>0</v>
      </c>
    </row>
    <row r="29" spans="1:6" s="18" customFormat="1" ht="15" customHeight="1" x14ac:dyDescent="0.25">
      <c r="A29" s="16"/>
      <c r="B29" s="40"/>
      <c r="C29" s="40"/>
      <c r="D29" s="40"/>
      <c r="E29" s="17"/>
      <c r="F29" s="24"/>
    </row>
    <row r="30" spans="1:6" s="18" customFormat="1" ht="15" x14ac:dyDescent="0.25">
      <c r="A30" s="16" t="s">
        <v>298</v>
      </c>
      <c r="B30" s="40" t="s">
        <v>114</v>
      </c>
      <c r="C30" s="20"/>
      <c r="D30" s="21"/>
      <c r="E30" s="17"/>
      <c r="F30" s="24">
        <f>F715</f>
        <v>0</v>
      </c>
    </row>
    <row r="31" spans="1:6" s="18" customFormat="1" ht="15" customHeight="1" x14ac:dyDescent="0.25">
      <c r="A31" s="16"/>
      <c r="B31" s="40"/>
      <c r="C31" s="20"/>
      <c r="D31" s="21"/>
      <c r="E31" s="17"/>
      <c r="F31" s="24"/>
    </row>
    <row r="32" spans="1:6" s="18" customFormat="1" ht="15" x14ac:dyDescent="0.25">
      <c r="A32" s="16" t="s">
        <v>290</v>
      </c>
      <c r="B32" s="40" t="s">
        <v>192</v>
      </c>
      <c r="C32" s="20"/>
      <c r="D32" s="21"/>
      <c r="E32" s="17"/>
      <c r="F32" s="24">
        <f>F755</f>
        <v>0</v>
      </c>
    </row>
    <row r="33" spans="1:6" s="18" customFormat="1" ht="15" customHeight="1" x14ac:dyDescent="0.25">
      <c r="A33" s="16"/>
      <c r="B33" s="40"/>
      <c r="C33" s="20"/>
      <c r="D33" s="21"/>
      <c r="E33" s="17"/>
      <c r="F33" s="24"/>
    </row>
    <row r="34" spans="1:6" s="18" customFormat="1" ht="15" x14ac:dyDescent="0.25">
      <c r="A34" s="16" t="s">
        <v>282</v>
      </c>
      <c r="B34" s="40" t="s">
        <v>201</v>
      </c>
      <c r="C34" s="20"/>
      <c r="D34" s="21"/>
      <c r="E34" s="17"/>
      <c r="F34" s="24">
        <f>F773</f>
        <v>0</v>
      </c>
    </row>
    <row r="35" spans="1:6" s="18" customFormat="1" ht="15" x14ac:dyDescent="0.25">
      <c r="A35" s="16"/>
      <c r="B35" s="40"/>
      <c r="C35" s="20"/>
      <c r="D35" s="21"/>
      <c r="E35" s="17"/>
      <c r="F35" s="24"/>
    </row>
    <row r="36" spans="1:6" s="18" customFormat="1" ht="15" x14ac:dyDescent="0.25">
      <c r="A36" s="16" t="s">
        <v>281</v>
      </c>
      <c r="B36" s="40" t="s">
        <v>208</v>
      </c>
      <c r="C36" s="20"/>
      <c r="D36" s="21"/>
      <c r="E36" s="17"/>
      <c r="F36" s="24">
        <f>F779</f>
        <v>0</v>
      </c>
    </row>
    <row r="37" spans="1:6" s="18" customFormat="1" ht="15.75" thickBot="1" x14ac:dyDescent="0.3">
      <c r="A37" s="16"/>
      <c r="B37" s="40"/>
      <c r="C37" s="20"/>
      <c r="D37" s="21"/>
      <c r="E37" s="17"/>
      <c r="F37" s="24"/>
    </row>
    <row r="38" spans="1:6" s="18" customFormat="1" ht="32.25" customHeight="1" thickTop="1" x14ac:dyDescent="0.25">
      <c r="A38" s="41"/>
      <c r="B38" s="254" t="s">
        <v>204</v>
      </c>
      <c r="C38" s="254"/>
      <c r="D38" s="254"/>
      <c r="E38" s="42"/>
      <c r="F38" s="43">
        <f>SUM(F10:F36)</f>
        <v>0</v>
      </c>
    </row>
    <row r="39" spans="1:6" s="18" customFormat="1" ht="15" x14ac:dyDescent="0.25">
      <c r="A39" s="16"/>
      <c r="B39" s="40"/>
      <c r="C39" s="20"/>
      <c r="D39" s="21"/>
      <c r="E39" s="17"/>
      <c r="F39" s="22"/>
    </row>
    <row r="40" spans="1:6" s="18" customFormat="1" ht="15" x14ac:dyDescent="0.25">
      <c r="A40" s="16"/>
      <c r="B40" s="255" t="s">
        <v>238</v>
      </c>
      <c r="C40" s="255"/>
      <c r="D40" s="255"/>
      <c r="E40" s="17"/>
      <c r="F40" s="24">
        <f>F38*0.22</f>
        <v>0</v>
      </c>
    </row>
    <row r="41" spans="1:6" s="18" customFormat="1" ht="15.75" thickBot="1" x14ac:dyDescent="0.3">
      <c r="A41" s="16"/>
      <c r="B41" s="40"/>
      <c r="C41" s="20"/>
      <c r="D41" s="21"/>
      <c r="E41" s="17"/>
      <c r="F41" s="22"/>
    </row>
    <row r="42" spans="1:6" s="18" customFormat="1" ht="44.25" customHeight="1" thickTop="1" x14ac:dyDescent="0.2">
      <c r="A42" s="41"/>
      <c r="B42" s="254" t="s">
        <v>205</v>
      </c>
      <c r="C42" s="254"/>
      <c r="D42" s="254"/>
      <c r="E42" s="42"/>
      <c r="F42" s="44">
        <f>SUM(F38:F40)</f>
        <v>0</v>
      </c>
    </row>
    <row r="43" spans="1:6" s="18" customFormat="1" ht="27" customHeight="1" x14ac:dyDescent="0.25">
      <c r="A43" s="16"/>
      <c r="B43" s="45"/>
      <c r="C43" s="20"/>
      <c r="D43" s="21"/>
      <c r="E43" s="3"/>
      <c r="F43" s="46"/>
    </row>
    <row r="44" spans="1:6" s="48" customFormat="1" x14ac:dyDescent="0.2">
      <c r="A44" s="47" t="s">
        <v>622</v>
      </c>
      <c r="C44" s="249" t="s">
        <v>4</v>
      </c>
      <c r="D44" s="249"/>
      <c r="E44" s="249"/>
      <c r="F44" s="249"/>
    </row>
    <row r="45" spans="1:6" s="48" customFormat="1" x14ac:dyDescent="0.2">
      <c r="A45" s="47"/>
      <c r="B45" s="53"/>
      <c r="C45" s="249" t="s">
        <v>624</v>
      </c>
      <c r="D45" s="249"/>
      <c r="E45" s="249"/>
      <c r="F45" s="249"/>
    </row>
    <row r="46" spans="1:6" s="14" customFormat="1" ht="15" customHeight="1" x14ac:dyDescent="0.25">
      <c r="A46" s="15"/>
      <c r="B46" s="54"/>
      <c r="C46" s="55"/>
      <c r="D46" s="56"/>
      <c r="E46" s="12"/>
      <c r="F46" s="13"/>
    </row>
    <row r="47" spans="1:6" s="18" customFormat="1" x14ac:dyDescent="0.2">
      <c r="A47" s="57" t="s">
        <v>5</v>
      </c>
      <c r="B47" s="58" t="s">
        <v>448</v>
      </c>
      <c r="C47" s="59" t="s">
        <v>6</v>
      </c>
      <c r="D47" s="60" t="s">
        <v>7</v>
      </c>
      <c r="E47" s="61" t="s">
        <v>8</v>
      </c>
      <c r="F47" s="61" t="s">
        <v>9</v>
      </c>
    </row>
    <row r="48" spans="1:6" s="18" customFormat="1" x14ac:dyDescent="0.2">
      <c r="A48" s="62"/>
      <c r="B48" s="63"/>
      <c r="C48" s="37"/>
      <c r="D48" s="38"/>
      <c r="E48" s="3"/>
      <c r="F48" s="46"/>
    </row>
    <row r="49" spans="1:6" s="18" customFormat="1" ht="15" x14ac:dyDescent="0.25">
      <c r="A49" s="16" t="s">
        <v>444</v>
      </c>
      <c r="B49" s="19" t="s">
        <v>26</v>
      </c>
      <c r="C49" s="20"/>
      <c r="D49" s="21"/>
      <c r="E49" s="17"/>
      <c r="F49" s="22"/>
    </row>
    <row r="50" spans="1:6" s="18" customFormat="1" ht="15" x14ac:dyDescent="0.25">
      <c r="A50" s="16"/>
      <c r="B50" s="32"/>
      <c r="C50" s="33"/>
      <c r="D50" s="34"/>
      <c r="E50" s="17"/>
      <c r="F50" s="22"/>
    </row>
    <row r="51" spans="1:6" s="18" customFormat="1" ht="15" x14ac:dyDescent="0.25">
      <c r="A51" s="16" t="s">
        <v>443</v>
      </c>
      <c r="B51" s="23" t="s">
        <v>27</v>
      </c>
      <c r="C51" s="20"/>
      <c r="D51" s="21"/>
      <c r="E51" s="17"/>
      <c r="F51" s="22"/>
    </row>
    <row r="52" spans="1:6" s="18" customFormat="1" ht="15" x14ac:dyDescent="0.25">
      <c r="A52" s="16"/>
      <c r="B52" s="32"/>
      <c r="C52" s="33"/>
      <c r="D52" s="34"/>
      <c r="E52" s="17"/>
      <c r="F52" s="22"/>
    </row>
    <row r="53" spans="1:6" s="31" customFormat="1" ht="57" x14ac:dyDescent="0.2">
      <c r="A53" s="64" t="s">
        <v>442</v>
      </c>
      <c r="B53" s="65" t="s">
        <v>452</v>
      </c>
      <c r="C53" s="27" t="s">
        <v>2</v>
      </c>
      <c r="D53" s="28">
        <v>12</v>
      </c>
      <c r="E53" s="227"/>
      <c r="F53" s="66">
        <f>D53*E53</f>
        <v>0</v>
      </c>
    </row>
    <row r="54" spans="1:6" s="31" customFormat="1" x14ac:dyDescent="0.2">
      <c r="A54" s="64"/>
      <c r="B54" s="26"/>
      <c r="C54" s="27"/>
      <c r="D54" s="67"/>
      <c r="E54" s="227"/>
      <c r="F54" s="66"/>
    </row>
    <row r="55" spans="1:6" s="31" customFormat="1" ht="71.25" x14ac:dyDescent="0.2">
      <c r="A55" s="64" t="s">
        <v>441</v>
      </c>
      <c r="B55" s="65" t="s">
        <v>453</v>
      </c>
      <c r="C55" s="27" t="s">
        <v>2</v>
      </c>
      <c r="D55" s="28">
        <v>48</v>
      </c>
      <c r="E55" s="227"/>
      <c r="F55" s="66">
        <f t="shared" ref="F55" si="0">D55*E55</f>
        <v>0</v>
      </c>
    </row>
    <row r="56" spans="1:6" s="31" customFormat="1" x14ac:dyDescent="0.2">
      <c r="A56" s="64"/>
      <c r="B56" s="26"/>
      <c r="C56" s="27"/>
      <c r="D56" s="67"/>
      <c r="E56" s="227"/>
      <c r="F56" s="66"/>
    </row>
    <row r="57" spans="1:6" s="31" customFormat="1" ht="57" x14ac:dyDescent="0.2">
      <c r="A57" s="64" t="s">
        <v>440</v>
      </c>
      <c r="B57" s="65" t="s">
        <v>454</v>
      </c>
      <c r="C57" s="27" t="s">
        <v>2</v>
      </c>
      <c r="D57" s="28">
        <v>19</v>
      </c>
      <c r="E57" s="227"/>
      <c r="F57" s="66">
        <f t="shared" ref="F57:F76" si="1">D57*E57</f>
        <v>0</v>
      </c>
    </row>
    <row r="58" spans="1:6" s="31" customFormat="1" x14ac:dyDescent="0.2">
      <c r="A58" s="64"/>
      <c r="B58" s="26"/>
      <c r="C58" s="27"/>
      <c r="D58" s="67"/>
      <c r="E58" s="227"/>
      <c r="F58" s="66"/>
    </row>
    <row r="59" spans="1:6" s="31" customFormat="1" ht="71.25" x14ac:dyDescent="0.2">
      <c r="A59" s="64" t="s">
        <v>439</v>
      </c>
      <c r="B59" s="65" t="s">
        <v>455</v>
      </c>
      <c r="C59" s="27" t="s">
        <v>0</v>
      </c>
      <c r="D59" s="28">
        <v>1</v>
      </c>
      <c r="E59" s="227"/>
      <c r="F59" s="66">
        <f t="shared" si="1"/>
        <v>0</v>
      </c>
    </row>
    <row r="60" spans="1:6" s="31" customFormat="1" x14ac:dyDescent="0.2">
      <c r="A60" s="64"/>
      <c r="B60" s="26"/>
      <c r="C60" s="27"/>
      <c r="D60" s="67"/>
      <c r="E60" s="227"/>
      <c r="F60" s="66"/>
    </row>
    <row r="61" spans="1:6" s="31" customFormat="1" ht="57" x14ac:dyDescent="0.2">
      <c r="A61" s="64" t="s">
        <v>438</v>
      </c>
      <c r="B61" s="65" t="s">
        <v>456</v>
      </c>
      <c r="C61" s="27" t="s">
        <v>0</v>
      </c>
      <c r="D61" s="28">
        <v>2</v>
      </c>
      <c r="E61" s="227"/>
      <c r="F61" s="66">
        <f t="shared" si="1"/>
        <v>0</v>
      </c>
    </row>
    <row r="62" spans="1:6" s="31" customFormat="1" x14ac:dyDescent="0.2">
      <c r="A62" s="64"/>
      <c r="B62" s="26"/>
      <c r="C62" s="27"/>
      <c r="D62" s="67"/>
      <c r="E62" s="227"/>
      <c r="F62" s="66"/>
    </row>
    <row r="63" spans="1:6" s="31" customFormat="1" ht="57" x14ac:dyDescent="0.2">
      <c r="A63" s="64" t="s">
        <v>437</v>
      </c>
      <c r="B63" s="65" t="s">
        <v>457</v>
      </c>
      <c r="C63" s="27" t="s">
        <v>19</v>
      </c>
      <c r="D63" s="28">
        <v>2</v>
      </c>
      <c r="E63" s="227"/>
      <c r="F63" s="66">
        <f t="shared" si="1"/>
        <v>0</v>
      </c>
    </row>
    <row r="64" spans="1:6" s="31" customFormat="1" x14ac:dyDescent="0.2">
      <c r="A64" s="64"/>
      <c r="B64" s="26"/>
      <c r="C64" s="27"/>
      <c r="D64" s="67"/>
      <c r="E64" s="227"/>
      <c r="F64" s="66"/>
    </row>
    <row r="65" spans="1:6" s="31" customFormat="1" x14ac:dyDescent="0.2">
      <c r="A65" s="64"/>
      <c r="B65" s="26"/>
      <c r="C65" s="27"/>
      <c r="D65" s="67"/>
      <c r="E65" s="227"/>
      <c r="F65" s="66"/>
    </row>
    <row r="66" spans="1:6" s="31" customFormat="1" ht="57" x14ac:dyDescent="0.2">
      <c r="A66" s="64" t="s">
        <v>436</v>
      </c>
      <c r="B66" s="65" t="s">
        <v>458</v>
      </c>
      <c r="C66" s="27" t="s">
        <v>0</v>
      </c>
      <c r="D66" s="28">
        <v>9</v>
      </c>
      <c r="E66" s="227"/>
      <c r="F66" s="66">
        <f t="shared" ref="F66" si="2">D66*E66</f>
        <v>0</v>
      </c>
    </row>
    <row r="67" spans="1:6" s="31" customFormat="1" x14ac:dyDescent="0.2">
      <c r="A67" s="64"/>
      <c r="B67" s="26"/>
      <c r="C67" s="27"/>
      <c r="D67" s="67"/>
      <c r="E67" s="227"/>
      <c r="F67" s="66"/>
    </row>
    <row r="68" spans="1:6" s="31" customFormat="1" ht="57" x14ac:dyDescent="0.2">
      <c r="A68" s="64" t="s">
        <v>435</v>
      </c>
      <c r="B68" s="65" t="s">
        <v>459</v>
      </c>
      <c r="C68" s="27" t="s">
        <v>19</v>
      </c>
      <c r="D68" s="28">
        <v>2</v>
      </c>
      <c r="E68" s="227"/>
      <c r="F68" s="66">
        <f t="shared" ref="F68" si="3">D68*E68</f>
        <v>0</v>
      </c>
    </row>
    <row r="69" spans="1:6" s="31" customFormat="1" x14ac:dyDescent="0.2">
      <c r="A69" s="64"/>
      <c r="B69" s="26"/>
      <c r="C69" s="27"/>
      <c r="D69" s="67"/>
      <c r="E69" s="227"/>
      <c r="F69" s="66"/>
    </row>
    <row r="70" spans="1:6" s="31" customFormat="1" ht="42.75" x14ac:dyDescent="0.2">
      <c r="A70" s="64" t="s">
        <v>460</v>
      </c>
      <c r="B70" s="65" t="s">
        <v>28</v>
      </c>
      <c r="C70" s="27" t="s">
        <v>0</v>
      </c>
      <c r="D70" s="28">
        <v>12</v>
      </c>
      <c r="E70" s="227"/>
      <c r="F70" s="66">
        <f t="shared" si="1"/>
        <v>0</v>
      </c>
    </row>
    <row r="71" spans="1:6" s="31" customFormat="1" x14ac:dyDescent="0.2">
      <c r="A71" s="64"/>
      <c r="B71" s="26"/>
      <c r="C71" s="27"/>
      <c r="D71" s="67"/>
      <c r="E71" s="227"/>
      <c r="F71" s="66"/>
    </row>
    <row r="72" spans="1:6" s="31" customFormat="1" ht="28.5" x14ac:dyDescent="0.2">
      <c r="A72" s="64" t="s">
        <v>461</v>
      </c>
      <c r="B72" s="65" t="s">
        <v>29</v>
      </c>
      <c r="C72" s="27" t="s">
        <v>0</v>
      </c>
      <c r="D72" s="28">
        <v>15</v>
      </c>
      <c r="E72" s="227"/>
      <c r="F72" s="66">
        <f t="shared" si="1"/>
        <v>0</v>
      </c>
    </row>
    <row r="73" spans="1:6" s="31" customFormat="1" x14ac:dyDescent="0.2">
      <c r="A73" s="64"/>
      <c r="B73" s="26"/>
      <c r="C73" s="27"/>
      <c r="D73" s="67"/>
      <c r="E73" s="227"/>
      <c r="F73" s="66"/>
    </row>
    <row r="74" spans="1:6" s="18" customFormat="1" x14ac:dyDescent="0.2">
      <c r="A74" s="57" t="s">
        <v>5</v>
      </c>
      <c r="B74" s="58" t="s">
        <v>448</v>
      </c>
      <c r="C74" s="59" t="s">
        <v>6</v>
      </c>
      <c r="D74" s="60" t="s">
        <v>7</v>
      </c>
      <c r="E74" s="61" t="s">
        <v>8</v>
      </c>
      <c r="F74" s="61" t="s">
        <v>9</v>
      </c>
    </row>
    <row r="75" spans="1:6" s="31" customFormat="1" x14ac:dyDescent="0.2">
      <c r="A75" s="64"/>
      <c r="B75" s="26"/>
      <c r="C75" s="27"/>
      <c r="D75" s="67"/>
      <c r="E75" s="227"/>
      <c r="F75" s="66"/>
    </row>
    <row r="76" spans="1:6" s="31" customFormat="1" ht="42.75" x14ac:dyDescent="0.2">
      <c r="A76" s="64" t="s">
        <v>462</v>
      </c>
      <c r="B76" s="65" t="s">
        <v>30</v>
      </c>
      <c r="C76" s="27" t="s">
        <v>0</v>
      </c>
      <c r="D76" s="28">
        <v>130</v>
      </c>
      <c r="E76" s="227"/>
      <c r="F76" s="66">
        <f t="shared" si="1"/>
        <v>0</v>
      </c>
    </row>
    <row r="77" spans="1:6" s="18" customFormat="1" x14ac:dyDescent="0.2">
      <c r="A77" s="62"/>
      <c r="B77" s="63"/>
      <c r="C77" s="37"/>
      <c r="D77" s="38"/>
      <c r="E77" s="3"/>
      <c r="F77" s="46"/>
    </row>
    <row r="78" spans="1:6" s="18" customFormat="1" ht="43.5" thickBot="1" x14ac:dyDescent="0.25">
      <c r="A78" s="64" t="s">
        <v>434</v>
      </c>
      <c r="B78" s="36" t="s">
        <v>15</v>
      </c>
      <c r="C78" s="37" t="s">
        <v>16</v>
      </c>
      <c r="D78" s="38">
        <v>5</v>
      </c>
      <c r="E78" s="68"/>
      <c r="F78" s="69">
        <f>(SUM(F53:F77))*(D78/100)</f>
        <v>0</v>
      </c>
    </row>
    <row r="79" spans="1:6" s="18" customFormat="1" ht="15.75" thickTop="1" x14ac:dyDescent="0.25">
      <c r="A79" s="41"/>
      <c r="B79" s="70" t="s">
        <v>32</v>
      </c>
      <c r="C79" s="71"/>
      <c r="D79" s="72"/>
      <c r="E79" s="42"/>
      <c r="F79" s="43">
        <f>SUM(F53:F78)</f>
        <v>0</v>
      </c>
    </row>
    <row r="80" spans="1:6" s="18" customFormat="1" x14ac:dyDescent="0.2">
      <c r="A80" s="62"/>
      <c r="B80" s="63"/>
      <c r="C80" s="37"/>
      <c r="D80" s="38"/>
      <c r="E80" s="3"/>
      <c r="F80" s="46"/>
    </row>
    <row r="81" spans="1:6" s="18" customFormat="1" ht="15" x14ac:dyDescent="0.25">
      <c r="A81" s="16" t="s">
        <v>433</v>
      </c>
      <c r="B81" s="23" t="s">
        <v>31</v>
      </c>
      <c r="C81" s="20"/>
      <c r="D81" s="21"/>
      <c r="E81" s="17"/>
      <c r="F81" s="22"/>
    </row>
    <row r="82" spans="1:6" s="18" customFormat="1" ht="15" x14ac:dyDescent="0.25">
      <c r="A82" s="16"/>
      <c r="B82" s="32"/>
      <c r="C82" s="33"/>
      <c r="D82" s="34"/>
      <c r="E82" s="17"/>
      <c r="F82" s="22"/>
    </row>
    <row r="83" spans="1:6" s="31" customFormat="1" x14ac:dyDescent="0.2">
      <c r="A83" s="64" t="s">
        <v>432</v>
      </c>
      <c r="B83" s="65" t="s">
        <v>33</v>
      </c>
      <c r="C83" s="73" t="s">
        <v>1</v>
      </c>
      <c r="D83" s="28">
        <v>1</v>
      </c>
      <c r="E83" s="227"/>
      <c r="F83" s="66">
        <f>D83*E83</f>
        <v>0</v>
      </c>
    </row>
    <row r="84" spans="1:6" s="31" customFormat="1" x14ac:dyDescent="0.2">
      <c r="A84" s="64"/>
      <c r="B84" s="26"/>
      <c r="C84" s="27"/>
      <c r="D84" s="67"/>
      <c r="E84" s="227"/>
      <c r="F84" s="66"/>
    </row>
    <row r="85" spans="1:6" s="31" customFormat="1" ht="28.5" x14ac:dyDescent="0.2">
      <c r="A85" s="64" t="s">
        <v>431</v>
      </c>
      <c r="B85" s="65" t="s">
        <v>17</v>
      </c>
      <c r="C85" s="73" t="s">
        <v>1</v>
      </c>
      <c r="D85" s="28">
        <v>1</v>
      </c>
      <c r="E85" s="227"/>
      <c r="F85" s="66">
        <f t="shared" ref="F85:F109" si="4">D85*E85</f>
        <v>0</v>
      </c>
    </row>
    <row r="86" spans="1:6" s="31" customFormat="1" x14ac:dyDescent="0.2">
      <c r="A86" s="64"/>
      <c r="B86" s="26"/>
      <c r="C86" s="27"/>
      <c r="D86" s="67"/>
      <c r="E86" s="227"/>
      <c r="F86" s="66"/>
    </row>
    <row r="87" spans="1:6" s="31" customFormat="1" ht="57" x14ac:dyDescent="0.2">
      <c r="A87" s="64" t="s">
        <v>430</v>
      </c>
      <c r="B87" s="65" t="s">
        <v>18</v>
      </c>
      <c r="C87" s="27" t="s">
        <v>57</v>
      </c>
      <c r="D87" s="28">
        <v>31.36</v>
      </c>
      <c r="E87" s="227"/>
      <c r="F87" s="66">
        <f t="shared" si="4"/>
        <v>0</v>
      </c>
    </row>
    <row r="88" spans="1:6" s="14" customFormat="1" ht="15" customHeight="1" x14ac:dyDescent="0.25">
      <c r="A88" s="15"/>
      <c r="B88" s="54"/>
      <c r="C88" s="55"/>
      <c r="D88" s="56"/>
      <c r="E88" s="12"/>
      <c r="F88" s="13"/>
    </row>
    <row r="89" spans="1:6" s="31" customFormat="1" ht="42.75" x14ac:dyDescent="0.2">
      <c r="A89" s="64" t="s">
        <v>429</v>
      </c>
      <c r="B89" s="65" t="s">
        <v>34</v>
      </c>
      <c r="C89" s="27" t="s">
        <v>2</v>
      </c>
      <c r="D89" s="28">
        <v>65</v>
      </c>
      <c r="E89" s="227"/>
      <c r="F89" s="66">
        <f t="shared" si="4"/>
        <v>0</v>
      </c>
    </row>
    <row r="90" spans="1:6" s="31" customFormat="1" x14ac:dyDescent="0.2">
      <c r="A90" s="64"/>
      <c r="B90" s="26"/>
      <c r="C90" s="27"/>
      <c r="D90" s="67"/>
      <c r="E90" s="227"/>
      <c r="F90" s="66"/>
    </row>
    <row r="91" spans="1:6" s="31" customFormat="1" ht="57" x14ac:dyDescent="0.2">
      <c r="A91" s="64" t="s">
        <v>428</v>
      </c>
      <c r="B91" s="65" t="s">
        <v>39</v>
      </c>
      <c r="C91" s="27"/>
      <c r="D91" s="28">
        <v>4</v>
      </c>
      <c r="E91" s="227"/>
      <c r="F91" s="66">
        <f t="shared" si="4"/>
        <v>0</v>
      </c>
    </row>
    <row r="92" spans="1:6" s="31" customFormat="1" x14ac:dyDescent="0.2">
      <c r="A92" s="64"/>
      <c r="B92" s="26"/>
      <c r="C92" s="27"/>
      <c r="D92" s="67"/>
      <c r="E92" s="227"/>
      <c r="F92" s="66"/>
    </row>
    <row r="93" spans="1:6" s="31" customFormat="1" ht="85.5" x14ac:dyDescent="0.2">
      <c r="A93" s="64" t="s">
        <v>427</v>
      </c>
      <c r="B93" s="65" t="s">
        <v>239</v>
      </c>
      <c r="C93" s="27" t="s">
        <v>0</v>
      </c>
      <c r="D93" s="28">
        <v>1</v>
      </c>
      <c r="E93" s="227"/>
      <c r="F93" s="66">
        <f t="shared" si="4"/>
        <v>0</v>
      </c>
    </row>
    <row r="94" spans="1:6" s="31" customFormat="1" x14ac:dyDescent="0.2">
      <c r="A94" s="64"/>
      <c r="B94" s="26"/>
      <c r="C94" s="27"/>
      <c r="D94" s="67"/>
      <c r="E94" s="227"/>
      <c r="F94" s="66"/>
    </row>
    <row r="95" spans="1:6" s="31" customFormat="1" ht="42.75" x14ac:dyDescent="0.2">
      <c r="A95" s="64" t="s">
        <v>426</v>
      </c>
      <c r="B95" s="65" t="s">
        <v>40</v>
      </c>
      <c r="C95" s="27" t="s">
        <v>0</v>
      </c>
      <c r="D95" s="28">
        <v>4</v>
      </c>
      <c r="E95" s="228"/>
      <c r="F95" s="66">
        <f t="shared" si="4"/>
        <v>0</v>
      </c>
    </row>
    <row r="96" spans="1:6" s="31" customFormat="1" x14ac:dyDescent="0.2">
      <c r="A96" s="64"/>
      <c r="B96" s="26"/>
      <c r="C96" s="27"/>
      <c r="D96" s="67"/>
      <c r="E96" s="227"/>
      <c r="F96" s="66"/>
    </row>
    <row r="97" spans="1:6" s="31" customFormat="1" ht="42.75" x14ac:dyDescent="0.2">
      <c r="A97" s="64" t="s">
        <v>425</v>
      </c>
      <c r="B97" s="65" t="s">
        <v>211</v>
      </c>
      <c r="C97" s="27" t="s">
        <v>0</v>
      </c>
      <c r="D97" s="28">
        <v>6</v>
      </c>
      <c r="E97" s="227"/>
      <c r="F97" s="66">
        <f t="shared" si="4"/>
        <v>0</v>
      </c>
    </row>
    <row r="98" spans="1:6" s="31" customFormat="1" x14ac:dyDescent="0.2">
      <c r="A98" s="64"/>
      <c r="B98" s="26"/>
      <c r="C98" s="27"/>
      <c r="D98" s="67"/>
      <c r="E98" s="227"/>
      <c r="F98" s="66"/>
    </row>
    <row r="99" spans="1:6" s="31" customFormat="1" ht="42.75" x14ac:dyDescent="0.2">
      <c r="A99" s="64" t="s">
        <v>424</v>
      </c>
      <c r="B99" s="65" t="s">
        <v>41</v>
      </c>
      <c r="C99" s="27" t="s">
        <v>0</v>
      </c>
      <c r="D99" s="28">
        <v>5</v>
      </c>
      <c r="E99" s="227"/>
      <c r="F99" s="66">
        <f t="shared" si="4"/>
        <v>0</v>
      </c>
    </row>
    <row r="100" spans="1:6" s="31" customFormat="1" x14ac:dyDescent="0.2">
      <c r="A100" s="64"/>
      <c r="B100" s="26"/>
      <c r="C100" s="27"/>
      <c r="D100" s="67"/>
      <c r="E100" s="227"/>
      <c r="F100" s="66">
        <f t="shared" si="4"/>
        <v>0</v>
      </c>
    </row>
    <row r="101" spans="1:6" s="31" customFormat="1" ht="42.75" x14ac:dyDescent="0.2">
      <c r="A101" s="64" t="s">
        <v>423</v>
      </c>
      <c r="B101" s="65" t="s">
        <v>42</v>
      </c>
      <c r="C101" s="27" t="s">
        <v>0</v>
      </c>
      <c r="D101" s="28">
        <v>6</v>
      </c>
      <c r="E101" s="227"/>
      <c r="F101" s="66">
        <f t="shared" si="4"/>
        <v>0</v>
      </c>
    </row>
    <row r="102" spans="1:6" s="31" customFormat="1" x14ac:dyDescent="0.2">
      <c r="A102" s="64"/>
      <c r="B102" s="26"/>
      <c r="C102" s="27"/>
      <c r="D102" s="67"/>
      <c r="E102" s="227"/>
      <c r="F102" s="66"/>
    </row>
    <row r="103" spans="1:6" s="18" customFormat="1" x14ac:dyDescent="0.2">
      <c r="A103" s="57" t="s">
        <v>5</v>
      </c>
      <c r="B103" s="58" t="s">
        <v>448</v>
      </c>
      <c r="C103" s="59" t="s">
        <v>6</v>
      </c>
      <c r="D103" s="60" t="s">
        <v>7</v>
      </c>
      <c r="E103" s="61" t="s">
        <v>8</v>
      </c>
      <c r="F103" s="61" t="s">
        <v>9</v>
      </c>
    </row>
    <row r="104" spans="1:6" s="31" customFormat="1" x14ac:dyDescent="0.2">
      <c r="A104" s="64"/>
      <c r="B104" s="26"/>
      <c r="C104" s="27"/>
      <c r="D104" s="67"/>
      <c r="E104" s="227"/>
      <c r="F104" s="66"/>
    </row>
    <row r="105" spans="1:6" s="31" customFormat="1" ht="28.5" x14ac:dyDescent="0.2">
      <c r="A105" s="64" t="s">
        <v>422</v>
      </c>
      <c r="B105" s="65" t="s">
        <v>20</v>
      </c>
      <c r="C105" s="27" t="s">
        <v>57</v>
      </c>
      <c r="D105" s="28">
        <v>7.84</v>
      </c>
      <c r="E105" s="227"/>
      <c r="F105" s="66">
        <f t="shared" si="4"/>
        <v>0</v>
      </c>
    </row>
    <row r="106" spans="1:6" s="18" customFormat="1" x14ac:dyDescent="0.2">
      <c r="A106" s="62"/>
      <c r="B106" s="63"/>
      <c r="C106" s="37"/>
      <c r="D106" s="38"/>
      <c r="E106" s="3"/>
      <c r="F106" s="46"/>
    </row>
    <row r="107" spans="1:6" s="31" customFormat="1" ht="57" x14ac:dyDescent="0.2">
      <c r="A107" s="64" t="s">
        <v>421</v>
      </c>
      <c r="B107" s="65" t="s">
        <v>21</v>
      </c>
      <c r="C107" s="27" t="s">
        <v>57</v>
      </c>
      <c r="D107" s="28">
        <v>23.52</v>
      </c>
      <c r="E107" s="227"/>
      <c r="F107" s="66">
        <f t="shared" si="4"/>
        <v>0</v>
      </c>
    </row>
    <row r="108" spans="1:6" s="31" customFormat="1" x14ac:dyDescent="0.2">
      <c r="A108" s="64"/>
      <c r="B108" s="26"/>
      <c r="C108" s="27"/>
      <c r="D108" s="67"/>
      <c r="E108" s="227"/>
      <c r="F108" s="66"/>
    </row>
    <row r="109" spans="1:6" s="31" customFormat="1" ht="28.5" x14ac:dyDescent="0.2">
      <c r="A109" s="64" t="s">
        <v>420</v>
      </c>
      <c r="B109" s="65" t="s">
        <v>22</v>
      </c>
      <c r="C109" s="27" t="s">
        <v>57</v>
      </c>
      <c r="D109" s="28">
        <v>7.84</v>
      </c>
      <c r="E109" s="227"/>
      <c r="F109" s="66">
        <f t="shared" si="4"/>
        <v>0</v>
      </c>
    </row>
    <row r="110" spans="1:6" s="14" customFormat="1" ht="15" customHeight="1" x14ac:dyDescent="0.25">
      <c r="A110" s="15"/>
      <c r="B110" s="54"/>
      <c r="C110" s="55"/>
      <c r="D110" s="56"/>
      <c r="E110" s="12"/>
      <c r="F110" s="13"/>
    </row>
    <row r="111" spans="1:6" s="31" customFormat="1" ht="28.5" x14ac:dyDescent="0.2">
      <c r="A111" s="64" t="s">
        <v>419</v>
      </c>
      <c r="B111" s="26" t="s">
        <v>35</v>
      </c>
      <c r="C111" s="27" t="s">
        <v>19</v>
      </c>
      <c r="D111" s="28">
        <v>25</v>
      </c>
      <c r="E111" s="227"/>
      <c r="F111" s="66">
        <f t="shared" ref="F111:F113" si="5">D111*E111</f>
        <v>0</v>
      </c>
    </row>
    <row r="112" spans="1:6" s="31" customFormat="1" x14ac:dyDescent="0.2">
      <c r="A112" s="64"/>
      <c r="B112" s="26"/>
      <c r="C112" s="27"/>
      <c r="D112" s="28"/>
      <c r="E112" s="227"/>
      <c r="F112" s="66"/>
    </row>
    <row r="113" spans="1:6" s="31" customFormat="1" ht="29.25" thickBot="1" x14ac:dyDescent="0.25">
      <c r="A113" s="64" t="s">
        <v>418</v>
      </c>
      <c r="B113" s="26" t="s">
        <v>23</v>
      </c>
      <c r="C113" s="27" t="s">
        <v>1</v>
      </c>
      <c r="D113" s="28">
        <v>1</v>
      </c>
      <c r="E113" s="227"/>
      <c r="F113" s="66">
        <f t="shared" si="5"/>
        <v>0</v>
      </c>
    </row>
    <row r="114" spans="1:6" s="18" customFormat="1" ht="15.75" thickTop="1" x14ac:dyDescent="0.25">
      <c r="A114" s="41"/>
      <c r="B114" s="70" t="s">
        <v>36</v>
      </c>
      <c r="C114" s="71"/>
      <c r="D114" s="72"/>
      <c r="E114" s="42"/>
      <c r="F114" s="43">
        <f>SUM(F83:F109)+SUM(F111:F113)</f>
        <v>0</v>
      </c>
    </row>
    <row r="115" spans="1:6" s="31" customFormat="1" x14ac:dyDescent="0.2">
      <c r="A115" s="64"/>
      <c r="B115" s="26"/>
      <c r="C115" s="27"/>
      <c r="D115" s="67"/>
      <c r="E115" s="29"/>
      <c r="F115" s="81"/>
    </row>
    <row r="116" spans="1:6" s="18" customFormat="1" ht="20.25" customHeight="1" x14ac:dyDescent="0.2">
      <c r="A116" s="64" t="s">
        <v>417</v>
      </c>
      <c r="B116" s="36" t="s">
        <v>24</v>
      </c>
      <c r="C116" s="37" t="s">
        <v>1</v>
      </c>
      <c r="D116" s="38">
        <v>1</v>
      </c>
      <c r="E116" s="229"/>
      <c r="F116" s="66">
        <f t="shared" ref="F116:F122" si="6">D116*E116</f>
        <v>0</v>
      </c>
    </row>
    <row r="117" spans="1:6" s="18" customFormat="1" ht="15" x14ac:dyDescent="0.25">
      <c r="A117" s="64"/>
      <c r="B117" s="32"/>
      <c r="C117" s="33"/>
      <c r="D117" s="34"/>
      <c r="E117" s="229"/>
      <c r="F117" s="66"/>
    </row>
    <row r="118" spans="1:6" s="18" customFormat="1" x14ac:dyDescent="0.2">
      <c r="A118" s="64" t="s">
        <v>416</v>
      </c>
      <c r="B118" s="36" t="s">
        <v>25</v>
      </c>
      <c r="C118" s="37" t="s">
        <v>1</v>
      </c>
      <c r="D118" s="38">
        <v>1</v>
      </c>
      <c r="E118" s="229"/>
      <c r="F118" s="66">
        <f t="shared" si="6"/>
        <v>0</v>
      </c>
    </row>
    <row r="119" spans="1:6" s="18" customFormat="1" ht="15" x14ac:dyDescent="0.25">
      <c r="A119" s="64"/>
      <c r="B119" s="32"/>
      <c r="C119" s="33"/>
      <c r="D119" s="34"/>
      <c r="E119" s="229"/>
      <c r="F119" s="66"/>
    </row>
    <row r="120" spans="1:6" s="18" customFormat="1" ht="28.5" x14ac:dyDescent="0.2">
      <c r="A120" s="64" t="s">
        <v>415</v>
      </c>
      <c r="B120" s="36" t="s">
        <v>13</v>
      </c>
      <c r="C120" s="37" t="s">
        <v>1</v>
      </c>
      <c r="D120" s="38">
        <v>1</v>
      </c>
      <c r="E120" s="229"/>
      <c r="F120" s="66">
        <f t="shared" si="6"/>
        <v>0</v>
      </c>
    </row>
    <row r="121" spans="1:6" s="18" customFormat="1" ht="15" x14ac:dyDescent="0.25">
      <c r="A121" s="64"/>
      <c r="B121" s="32"/>
      <c r="C121" s="33"/>
      <c r="D121" s="34"/>
      <c r="E121" s="229"/>
      <c r="F121" s="66"/>
    </row>
    <row r="122" spans="1:6" s="18" customFormat="1" x14ac:dyDescent="0.2">
      <c r="A122" s="64" t="s">
        <v>414</v>
      </c>
      <c r="B122" s="36" t="s">
        <v>14</v>
      </c>
      <c r="C122" s="37" t="s">
        <v>1</v>
      </c>
      <c r="D122" s="38">
        <v>1</v>
      </c>
      <c r="E122" s="229"/>
      <c r="F122" s="66">
        <f t="shared" si="6"/>
        <v>0</v>
      </c>
    </row>
    <row r="123" spans="1:6" s="18" customFormat="1" ht="15" x14ac:dyDescent="0.25">
      <c r="A123" s="16"/>
      <c r="B123" s="80"/>
      <c r="C123" s="20"/>
      <c r="D123" s="21"/>
      <c r="E123" s="3"/>
      <c r="F123" s="46"/>
    </row>
    <row r="124" spans="1:6" s="18" customFormat="1" x14ac:dyDescent="0.2">
      <c r="A124" s="74" t="s">
        <v>5</v>
      </c>
      <c r="B124" s="75" t="s">
        <v>3</v>
      </c>
      <c r="C124" s="76" t="s">
        <v>6</v>
      </c>
      <c r="D124" s="77" t="s">
        <v>7</v>
      </c>
      <c r="E124" s="78" t="s">
        <v>8</v>
      </c>
      <c r="F124" s="79" t="s">
        <v>9</v>
      </c>
    </row>
    <row r="125" spans="1:6" s="18" customFormat="1" ht="15" x14ac:dyDescent="0.25">
      <c r="A125" s="64"/>
      <c r="B125" s="32"/>
      <c r="C125" s="33"/>
      <c r="D125" s="34"/>
      <c r="E125" s="229"/>
      <c r="F125" s="66"/>
    </row>
    <row r="126" spans="1:6" s="18" customFormat="1" ht="42.75" x14ac:dyDescent="0.2">
      <c r="A126" s="64" t="s">
        <v>413</v>
      </c>
      <c r="B126" s="36" t="s">
        <v>15</v>
      </c>
      <c r="C126" s="37" t="s">
        <v>16</v>
      </c>
      <c r="D126" s="38">
        <v>5</v>
      </c>
      <c r="E126" s="68"/>
      <c r="F126" s="69">
        <f>(SUM(F79,F114,F116:F122))*(D126/100)</f>
        <v>0</v>
      </c>
    </row>
    <row r="127" spans="1:6" s="18" customFormat="1" ht="15.75" thickBot="1" x14ac:dyDescent="0.3">
      <c r="A127" s="16"/>
      <c r="B127" s="32"/>
      <c r="C127" s="33"/>
      <c r="D127" s="34"/>
      <c r="E127" s="17"/>
      <c r="F127" s="22"/>
    </row>
    <row r="128" spans="1:6" s="18" customFormat="1" ht="15.75" thickTop="1" x14ac:dyDescent="0.25">
      <c r="A128" s="41"/>
      <c r="B128" s="70" t="s">
        <v>43</v>
      </c>
      <c r="C128" s="71"/>
      <c r="D128" s="72"/>
      <c r="E128" s="42"/>
      <c r="F128" s="43">
        <f>SUM(F79,F114,F116:F126)</f>
        <v>0</v>
      </c>
    </row>
    <row r="129" spans="1:6" s="14" customFormat="1" ht="15" customHeight="1" x14ac:dyDescent="0.25">
      <c r="A129" s="15"/>
      <c r="B129" s="54"/>
      <c r="C129" s="55"/>
      <c r="D129" s="56"/>
      <c r="E129" s="12"/>
      <c r="F129" s="13"/>
    </row>
    <row r="130" spans="1:6" s="18" customFormat="1" x14ac:dyDescent="0.2">
      <c r="A130" s="74" t="s">
        <v>5</v>
      </c>
      <c r="B130" s="75" t="s">
        <v>3</v>
      </c>
      <c r="C130" s="76" t="s">
        <v>6</v>
      </c>
      <c r="D130" s="77" t="s">
        <v>7</v>
      </c>
      <c r="E130" s="78" t="s">
        <v>8</v>
      </c>
      <c r="F130" s="79" t="s">
        <v>9</v>
      </c>
    </row>
    <row r="131" spans="1:6" s="18" customFormat="1" x14ac:dyDescent="0.2">
      <c r="A131" s="62"/>
      <c r="B131" s="63"/>
      <c r="C131" s="37"/>
      <c r="D131" s="38"/>
      <c r="E131" s="3"/>
      <c r="F131" s="46"/>
    </row>
    <row r="132" spans="1:6" s="18" customFormat="1" ht="42.75" x14ac:dyDescent="0.25">
      <c r="A132" s="16" t="s">
        <v>412</v>
      </c>
      <c r="B132" s="19" t="s">
        <v>56</v>
      </c>
      <c r="C132" s="20"/>
      <c r="D132" s="21"/>
      <c r="E132" s="17"/>
      <c r="F132" s="22"/>
    </row>
    <row r="133" spans="1:6" s="18" customFormat="1" ht="15" x14ac:dyDescent="0.25">
      <c r="A133" s="16"/>
      <c r="B133" s="19"/>
      <c r="C133" s="20"/>
      <c r="D133" s="21"/>
      <c r="E133" s="17"/>
      <c r="F133" s="22"/>
    </row>
    <row r="134" spans="1:6" s="18" customFormat="1" ht="15" x14ac:dyDescent="0.25">
      <c r="A134" s="35"/>
      <c r="B134" s="36" t="s">
        <v>10</v>
      </c>
      <c r="C134" s="37"/>
      <c r="D134" s="38"/>
      <c r="E134" s="39"/>
      <c r="F134" s="22"/>
    </row>
    <row r="135" spans="1:6" s="18" customFormat="1" ht="28.5" x14ac:dyDescent="0.25">
      <c r="A135" s="35"/>
      <c r="B135" s="36" t="s">
        <v>210</v>
      </c>
      <c r="C135" s="37"/>
      <c r="D135" s="38"/>
      <c r="E135" s="39"/>
      <c r="F135" s="22"/>
    </row>
    <row r="136" spans="1:6" s="18" customFormat="1" ht="15" x14ac:dyDescent="0.25">
      <c r="A136" s="16"/>
      <c r="B136" s="32"/>
      <c r="C136" s="33"/>
      <c r="D136" s="34"/>
      <c r="E136" s="17"/>
      <c r="F136" s="22"/>
    </row>
    <row r="137" spans="1:6" s="18" customFormat="1" ht="42.75" x14ac:dyDescent="0.2">
      <c r="A137" s="35" t="s">
        <v>411</v>
      </c>
      <c r="B137" s="36" t="s">
        <v>44</v>
      </c>
      <c r="C137" s="37" t="s">
        <v>0</v>
      </c>
      <c r="D137" s="38">
        <v>2</v>
      </c>
      <c r="E137" s="229"/>
      <c r="F137" s="66">
        <f t="shared" ref="F137:F163" si="7">D137*E137</f>
        <v>0</v>
      </c>
    </row>
    <row r="138" spans="1:6" s="18" customFormat="1" ht="15" x14ac:dyDescent="0.25">
      <c r="A138" s="35"/>
      <c r="B138" s="32"/>
      <c r="C138" s="33"/>
      <c r="D138" s="34"/>
      <c r="E138" s="229"/>
      <c r="F138" s="66"/>
    </row>
    <row r="139" spans="1:6" s="18" customFormat="1" ht="28.5" x14ac:dyDescent="0.2">
      <c r="A139" s="35" t="s">
        <v>410</v>
      </c>
      <c r="B139" s="36" t="s">
        <v>37</v>
      </c>
      <c r="C139" s="37" t="s">
        <v>0</v>
      </c>
      <c r="D139" s="38">
        <v>2</v>
      </c>
      <c r="E139" s="229"/>
      <c r="F139" s="66">
        <f t="shared" si="7"/>
        <v>0</v>
      </c>
    </row>
    <row r="140" spans="1:6" s="18" customFormat="1" ht="15" x14ac:dyDescent="0.25">
      <c r="A140" s="35"/>
      <c r="B140" s="32"/>
      <c r="C140" s="33"/>
      <c r="D140" s="34"/>
      <c r="E140" s="229"/>
      <c r="F140" s="66"/>
    </row>
    <row r="141" spans="1:6" s="18" customFormat="1" ht="28.5" x14ac:dyDescent="0.2">
      <c r="A141" s="35" t="s">
        <v>409</v>
      </c>
      <c r="B141" s="36" t="s">
        <v>38</v>
      </c>
      <c r="C141" s="37" t="s">
        <v>0</v>
      </c>
      <c r="D141" s="38">
        <v>4</v>
      </c>
      <c r="E141" s="229"/>
      <c r="F141" s="66">
        <f t="shared" si="7"/>
        <v>0</v>
      </c>
    </row>
    <row r="142" spans="1:6" s="18" customFormat="1" ht="15" x14ac:dyDescent="0.25">
      <c r="A142" s="35"/>
      <c r="B142" s="32"/>
      <c r="C142" s="33"/>
      <c r="D142" s="34"/>
      <c r="E142" s="229"/>
      <c r="F142" s="66"/>
    </row>
    <row r="143" spans="1:6" s="18" customFormat="1" ht="71.25" x14ac:dyDescent="0.2">
      <c r="A143" s="35" t="s">
        <v>408</v>
      </c>
      <c r="B143" s="36" t="s">
        <v>240</v>
      </c>
      <c r="C143" s="37" t="s">
        <v>2</v>
      </c>
      <c r="D143" s="38">
        <v>14</v>
      </c>
      <c r="E143" s="229"/>
      <c r="F143" s="66">
        <f t="shared" si="7"/>
        <v>0</v>
      </c>
    </row>
    <row r="144" spans="1:6" s="18" customFormat="1" ht="15" x14ac:dyDescent="0.25">
      <c r="A144" s="35"/>
      <c r="B144" s="32"/>
      <c r="C144" s="33"/>
      <c r="D144" s="34"/>
      <c r="E144" s="229"/>
      <c r="F144" s="66"/>
    </row>
    <row r="145" spans="1:6" s="18" customFormat="1" ht="28.5" x14ac:dyDescent="0.2">
      <c r="A145" s="35" t="s">
        <v>407</v>
      </c>
      <c r="B145" s="36" t="s">
        <v>45</v>
      </c>
      <c r="C145" s="37" t="s">
        <v>0</v>
      </c>
      <c r="D145" s="38">
        <v>2</v>
      </c>
      <c r="E145" s="229"/>
      <c r="F145" s="66">
        <f t="shared" si="7"/>
        <v>0</v>
      </c>
    </row>
    <row r="146" spans="1:6" s="18" customFormat="1" ht="15" x14ac:dyDescent="0.25">
      <c r="A146" s="35"/>
      <c r="B146" s="32"/>
      <c r="C146" s="33"/>
      <c r="D146" s="34"/>
      <c r="E146" s="229"/>
      <c r="F146" s="66"/>
    </row>
    <row r="147" spans="1:6" s="18" customFormat="1" ht="57" x14ac:dyDescent="0.2">
      <c r="A147" s="35" t="s">
        <v>406</v>
      </c>
      <c r="B147" s="36" t="s">
        <v>46</v>
      </c>
      <c r="C147" s="37" t="s">
        <v>0</v>
      </c>
      <c r="D147" s="38">
        <v>28</v>
      </c>
      <c r="E147" s="229"/>
      <c r="F147" s="66">
        <f t="shared" si="7"/>
        <v>0</v>
      </c>
    </row>
    <row r="148" spans="1:6" s="18" customFormat="1" ht="15" x14ac:dyDescent="0.25">
      <c r="A148" s="35"/>
      <c r="B148" s="32"/>
      <c r="C148" s="33"/>
      <c r="D148" s="34"/>
      <c r="E148" s="229"/>
      <c r="F148" s="66"/>
    </row>
    <row r="149" spans="1:6" s="18" customFormat="1" ht="28.5" x14ac:dyDescent="0.2">
      <c r="A149" s="35" t="s">
        <v>405</v>
      </c>
      <c r="B149" s="36" t="s">
        <v>47</v>
      </c>
      <c r="C149" s="37" t="s">
        <v>0</v>
      </c>
      <c r="D149" s="38">
        <v>4</v>
      </c>
      <c r="E149" s="229"/>
      <c r="F149" s="66">
        <f t="shared" si="7"/>
        <v>0</v>
      </c>
    </row>
    <row r="150" spans="1:6" s="18" customFormat="1" x14ac:dyDescent="0.2">
      <c r="A150" s="35"/>
      <c r="B150" s="82"/>
      <c r="C150" s="37"/>
      <c r="D150" s="83"/>
      <c r="E150" s="229"/>
      <c r="F150" s="66"/>
    </row>
    <row r="151" spans="1:6" s="18" customFormat="1" ht="57" x14ac:dyDescent="0.2">
      <c r="A151" s="35" t="s">
        <v>404</v>
      </c>
      <c r="B151" s="36" t="s">
        <v>48</v>
      </c>
      <c r="C151" s="37" t="s">
        <v>0</v>
      </c>
      <c r="D151" s="38">
        <v>2</v>
      </c>
      <c r="E151" s="229"/>
      <c r="F151" s="66">
        <f t="shared" si="7"/>
        <v>0</v>
      </c>
    </row>
    <row r="152" spans="1:6" s="18" customFormat="1" x14ac:dyDescent="0.2">
      <c r="A152" s="35"/>
      <c r="B152" s="82"/>
      <c r="C152" s="37"/>
      <c r="D152" s="83"/>
      <c r="E152" s="229"/>
      <c r="F152" s="66"/>
    </row>
    <row r="153" spans="1:6" s="18" customFormat="1" ht="42.75" x14ac:dyDescent="0.2">
      <c r="A153" s="35" t="s">
        <v>403</v>
      </c>
      <c r="B153" s="36" t="s">
        <v>49</v>
      </c>
      <c r="C153" s="37" t="s">
        <v>0</v>
      </c>
      <c r="D153" s="38">
        <v>12</v>
      </c>
      <c r="E153" s="229"/>
      <c r="F153" s="66">
        <f t="shared" si="7"/>
        <v>0</v>
      </c>
    </row>
    <row r="154" spans="1:6" s="18" customFormat="1" ht="15" x14ac:dyDescent="0.25">
      <c r="A154" s="35"/>
      <c r="B154" s="32"/>
      <c r="C154" s="33"/>
      <c r="D154" s="34"/>
      <c r="E154" s="229"/>
      <c r="F154" s="66"/>
    </row>
    <row r="155" spans="1:6" s="18" customFormat="1" ht="28.5" x14ac:dyDescent="0.2">
      <c r="A155" s="35" t="s">
        <v>402</v>
      </c>
      <c r="B155" s="36" t="s">
        <v>50</v>
      </c>
      <c r="C155" s="37" t="s">
        <v>0</v>
      </c>
      <c r="D155" s="38">
        <v>4</v>
      </c>
      <c r="E155" s="229"/>
      <c r="F155" s="66">
        <f t="shared" si="7"/>
        <v>0</v>
      </c>
    </row>
    <row r="156" spans="1:6" s="18" customFormat="1" ht="15" x14ac:dyDescent="0.25">
      <c r="A156" s="35"/>
      <c r="B156" s="32"/>
      <c r="C156" s="33"/>
      <c r="D156" s="34"/>
      <c r="E156" s="229"/>
      <c r="F156" s="66"/>
    </row>
    <row r="157" spans="1:6" s="18" customFormat="1" ht="28.5" x14ac:dyDescent="0.2">
      <c r="A157" s="35" t="s">
        <v>401</v>
      </c>
      <c r="B157" s="36" t="s">
        <v>51</v>
      </c>
      <c r="C157" s="37" t="s">
        <v>0</v>
      </c>
      <c r="D157" s="38">
        <v>6</v>
      </c>
      <c r="E157" s="229"/>
      <c r="F157" s="66">
        <f t="shared" si="7"/>
        <v>0</v>
      </c>
    </row>
    <row r="158" spans="1:6" s="18" customFormat="1" ht="15" x14ac:dyDescent="0.25">
      <c r="A158" s="35"/>
      <c r="B158" s="32"/>
      <c r="C158" s="33"/>
      <c r="D158" s="34"/>
      <c r="E158" s="229"/>
      <c r="F158" s="66"/>
    </row>
    <row r="159" spans="1:6" s="18" customFormat="1" ht="42.75" x14ac:dyDescent="0.2">
      <c r="A159" s="35" t="s">
        <v>400</v>
      </c>
      <c r="B159" s="36" t="s">
        <v>52</v>
      </c>
      <c r="C159" s="37" t="s">
        <v>0</v>
      </c>
      <c r="D159" s="38">
        <v>6</v>
      </c>
      <c r="E159" s="229"/>
      <c r="F159" s="66">
        <f t="shared" si="7"/>
        <v>0</v>
      </c>
    </row>
    <row r="160" spans="1:6" s="18" customFormat="1" ht="15" x14ac:dyDescent="0.25">
      <c r="A160" s="35"/>
      <c r="B160" s="32"/>
      <c r="C160" s="33"/>
      <c r="D160" s="34"/>
      <c r="E160" s="229"/>
      <c r="F160" s="66"/>
    </row>
    <row r="161" spans="1:6" s="18" customFormat="1" x14ac:dyDescent="0.2">
      <c r="A161" s="74" t="s">
        <v>5</v>
      </c>
      <c r="B161" s="75" t="s">
        <v>3</v>
      </c>
      <c r="C161" s="76" t="s">
        <v>6</v>
      </c>
      <c r="D161" s="77" t="s">
        <v>7</v>
      </c>
      <c r="E161" s="78" t="s">
        <v>8</v>
      </c>
      <c r="F161" s="79" t="s">
        <v>9</v>
      </c>
    </row>
    <row r="162" spans="1:6" s="18" customFormat="1" x14ac:dyDescent="0.2">
      <c r="A162" s="62"/>
      <c r="B162" s="63"/>
      <c r="C162" s="37"/>
      <c r="D162" s="38"/>
      <c r="E162" s="3"/>
      <c r="F162" s="46"/>
    </row>
    <row r="163" spans="1:6" s="18" customFormat="1" ht="42.75" x14ac:dyDescent="0.2">
      <c r="A163" s="35" t="s">
        <v>399</v>
      </c>
      <c r="B163" s="84" t="s">
        <v>53</v>
      </c>
      <c r="C163" s="37" t="s">
        <v>0</v>
      </c>
      <c r="D163" s="38">
        <v>4</v>
      </c>
      <c r="E163" s="229"/>
      <c r="F163" s="66">
        <f t="shared" si="7"/>
        <v>0</v>
      </c>
    </row>
    <row r="164" spans="1:6" s="18" customFormat="1" ht="57" x14ac:dyDescent="0.2">
      <c r="A164" s="35" t="s">
        <v>398</v>
      </c>
      <c r="B164" s="36" t="s">
        <v>54</v>
      </c>
      <c r="C164" s="37" t="s">
        <v>0</v>
      </c>
      <c r="D164" s="38">
        <v>4</v>
      </c>
      <c r="E164" s="229"/>
      <c r="F164" s="66">
        <f t="shared" ref="F164:F172" si="8">D164*E164</f>
        <v>0</v>
      </c>
    </row>
    <row r="165" spans="1:6" s="18" customFormat="1" ht="15" x14ac:dyDescent="0.25">
      <c r="A165" s="35"/>
      <c r="B165" s="32"/>
      <c r="C165" s="33"/>
      <c r="D165" s="34"/>
      <c r="E165" s="229"/>
      <c r="F165" s="66"/>
    </row>
    <row r="166" spans="1:6" s="18" customFormat="1" ht="28.5" x14ac:dyDescent="0.2">
      <c r="A166" s="35" t="s">
        <v>397</v>
      </c>
      <c r="B166" s="36" t="s">
        <v>11</v>
      </c>
      <c r="C166" s="37" t="s">
        <v>1</v>
      </c>
      <c r="D166" s="38">
        <v>1</v>
      </c>
      <c r="E166" s="229"/>
      <c r="F166" s="66">
        <f t="shared" si="8"/>
        <v>0</v>
      </c>
    </row>
    <row r="167" spans="1:6" s="18" customFormat="1" ht="15" x14ac:dyDescent="0.25">
      <c r="A167" s="35"/>
      <c r="B167" s="32"/>
      <c r="C167" s="33"/>
      <c r="D167" s="34"/>
      <c r="E167" s="229"/>
      <c r="F167" s="66"/>
    </row>
    <row r="168" spans="1:6" s="18" customFormat="1" ht="28.5" x14ac:dyDescent="0.2">
      <c r="A168" s="35" t="s">
        <v>396</v>
      </c>
      <c r="B168" s="36" t="s">
        <v>12</v>
      </c>
      <c r="C168" s="37" t="s">
        <v>1</v>
      </c>
      <c r="D168" s="38">
        <v>1</v>
      </c>
      <c r="E168" s="229"/>
      <c r="F168" s="66">
        <f t="shared" si="8"/>
        <v>0</v>
      </c>
    </row>
    <row r="169" spans="1:6" s="18" customFormat="1" ht="15" x14ac:dyDescent="0.25">
      <c r="A169" s="35"/>
      <c r="B169" s="32"/>
      <c r="C169" s="33"/>
      <c r="D169" s="34"/>
      <c r="E169" s="229"/>
      <c r="F169" s="66"/>
    </row>
    <row r="170" spans="1:6" s="18" customFormat="1" ht="28.5" x14ac:dyDescent="0.2">
      <c r="A170" s="35" t="s">
        <v>395</v>
      </c>
      <c r="B170" s="36" t="s">
        <v>13</v>
      </c>
      <c r="C170" s="37" t="s">
        <v>1</v>
      </c>
      <c r="D170" s="38">
        <v>1</v>
      </c>
      <c r="E170" s="229"/>
      <c r="F170" s="66">
        <f t="shared" si="8"/>
        <v>0</v>
      </c>
    </row>
    <row r="171" spans="1:6" s="18" customFormat="1" ht="15" x14ac:dyDescent="0.25">
      <c r="A171" s="35"/>
      <c r="B171" s="32"/>
      <c r="C171" s="33"/>
      <c r="D171" s="34"/>
      <c r="E171" s="229"/>
      <c r="F171" s="66"/>
    </row>
    <row r="172" spans="1:6" s="18" customFormat="1" x14ac:dyDescent="0.2">
      <c r="A172" s="35" t="s">
        <v>394</v>
      </c>
      <c r="B172" s="36" t="s">
        <v>14</v>
      </c>
      <c r="C172" s="37" t="s">
        <v>1</v>
      </c>
      <c r="D172" s="38">
        <v>1</v>
      </c>
      <c r="E172" s="229"/>
      <c r="F172" s="66">
        <f t="shared" si="8"/>
        <v>0</v>
      </c>
    </row>
    <row r="173" spans="1:6" s="18" customFormat="1" ht="15" x14ac:dyDescent="0.25">
      <c r="A173" s="35"/>
      <c r="B173" s="32"/>
      <c r="C173" s="33"/>
      <c r="D173" s="34"/>
      <c r="E173" s="229"/>
      <c r="F173" s="66"/>
    </row>
    <row r="174" spans="1:6" s="18" customFormat="1" ht="43.5" thickBot="1" x14ac:dyDescent="0.25">
      <c r="A174" s="35" t="s">
        <v>393</v>
      </c>
      <c r="B174" s="36" t="s">
        <v>15</v>
      </c>
      <c r="C174" s="37" t="s">
        <v>16</v>
      </c>
      <c r="D174" s="38">
        <v>8</v>
      </c>
      <c r="E174" s="68"/>
      <c r="F174" s="69">
        <f>(SUM(F137:F163,F164:F172))*(D174/100)</f>
        <v>0</v>
      </c>
    </row>
    <row r="175" spans="1:6" s="18" customFormat="1" ht="45.75" thickTop="1" x14ac:dyDescent="0.25">
      <c r="A175" s="41"/>
      <c r="B175" s="70" t="s">
        <v>55</v>
      </c>
      <c r="C175" s="71"/>
      <c r="D175" s="72"/>
      <c r="E175" s="42"/>
      <c r="F175" s="43">
        <f>SUM(F137:F163,F164:F174)</f>
        <v>0</v>
      </c>
    </row>
    <row r="176" spans="1:6" s="18" customFormat="1" ht="15" x14ac:dyDescent="0.25">
      <c r="A176" s="16"/>
      <c r="B176" s="80"/>
      <c r="C176" s="20"/>
      <c r="D176" s="21"/>
      <c r="E176" s="3"/>
      <c r="F176" s="46"/>
    </row>
    <row r="177" spans="1:6" s="18" customFormat="1" x14ac:dyDescent="0.2">
      <c r="A177" s="74" t="s">
        <v>5</v>
      </c>
      <c r="B177" s="75" t="s">
        <v>3</v>
      </c>
      <c r="C177" s="76" t="s">
        <v>6</v>
      </c>
      <c r="D177" s="77" t="s">
        <v>7</v>
      </c>
      <c r="E177" s="78" t="s">
        <v>8</v>
      </c>
      <c r="F177" s="79" t="s">
        <v>9</v>
      </c>
    </row>
    <row r="178" spans="1:6" s="18" customFormat="1" x14ac:dyDescent="0.2">
      <c r="A178" s="62"/>
      <c r="B178" s="63"/>
      <c r="C178" s="37"/>
      <c r="D178" s="38"/>
      <c r="E178" s="3"/>
      <c r="F178" s="46"/>
    </row>
    <row r="179" spans="1:6" s="18" customFormat="1" ht="15" x14ac:dyDescent="0.25">
      <c r="A179" s="16" t="s">
        <v>392</v>
      </c>
      <c r="B179" s="19" t="s">
        <v>64</v>
      </c>
      <c r="C179" s="20"/>
      <c r="D179" s="21"/>
      <c r="E179" s="17"/>
      <c r="F179" s="22"/>
    </row>
    <row r="180" spans="1:6" s="18" customFormat="1" ht="15" x14ac:dyDescent="0.25">
      <c r="A180" s="16"/>
      <c r="B180" s="19"/>
      <c r="C180" s="20"/>
      <c r="D180" s="21"/>
      <c r="E180" s="17"/>
      <c r="F180" s="22"/>
    </row>
    <row r="181" spans="1:6" s="264" customFormat="1" ht="45.75" customHeight="1" x14ac:dyDescent="0.2">
      <c r="A181" s="258" t="s">
        <v>463</v>
      </c>
      <c r="B181" s="259" t="s">
        <v>464</v>
      </c>
      <c r="C181" s="260" t="s">
        <v>2</v>
      </c>
      <c r="D181" s="261">
        <v>45</v>
      </c>
      <c r="E181" s="262"/>
      <c r="F181" s="66">
        <f t="shared" ref="F181:F208" si="9">D181*E181</f>
        <v>0</v>
      </c>
    </row>
    <row r="182" spans="1:6" s="264" customFormat="1" x14ac:dyDescent="0.2">
      <c r="A182" s="265"/>
      <c r="B182" s="266"/>
      <c r="C182" s="267"/>
      <c r="D182" s="268"/>
      <c r="E182" s="262"/>
      <c r="F182" s="66"/>
    </row>
    <row r="183" spans="1:6" s="264" customFormat="1" ht="33" customHeight="1" x14ac:dyDescent="0.2">
      <c r="A183" s="258" t="s">
        <v>465</v>
      </c>
      <c r="B183" s="259" t="s">
        <v>466</v>
      </c>
      <c r="C183" s="260" t="s">
        <v>1</v>
      </c>
      <c r="D183" s="261">
        <v>4</v>
      </c>
      <c r="E183" s="262"/>
      <c r="F183" s="66">
        <f t="shared" si="9"/>
        <v>0</v>
      </c>
    </row>
    <row r="184" spans="1:6" s="264" customFormat="1" x14ac:dyDescent="0.2">
      <c r="A184" s="265"/>
      <c r="B184" s="266"/>
      <c r="C184" s="267"/>
      <c r="D184" s="268"/>
      <c r="E184" s="262"/>
      <c r="F184" s="66"/>
    </row>
    <row r="185" spans="1:6" s="264" customFormat="1" ht="15" x14ac:dyDescent="0.25">
      <c r="A185" s="258" t="s">
        <v>467</v>
      </c>
      <c r="B185" s="269" t="s">
        <v>33</v>
      </c>
      <c r="C185" s="260" t="s">
        <v>1</v>
      </c>
      <c r="D185" s="261">
        <v>1</v>
      </c>
      <c r="E185" s="270"/>
      <c r="F185" s="66">
        <f t="shared" si="9"/>
        <v>0</v>
      </c>
    </row>
    <row r="186" spans="1:6" s="264" customFormat="1" x14ac:dyDescent="0.2">
      <c r="A186" s="271"/>
      <c r="B186" s="272"/>
      <c r="C186" s="267"/>
      <c r="D186" s="268"/>
      <c r="E186" s="262"/>
      <c r="F186" s="66"/>
    </row>
    <row r="187" spans="1:6" s="264" customFormat="1" ht="28.5" x14ac:dyDescent="0.2">
      <c r="A187" s="258" t="s">
        <v>468</v>
      </c>
      <c r="B187" s="269" t="s">
        <v>17</v>
      </c>
      <c r="C187" s="260" t="s">
        <v>1</v>
      </c>
      <c r="D187" s="261">
        <v>1</v>
      </c>
      <c r="E187" s="262"/>
      <c r="F187" s="66">
        <f t="shared" si="9"/>
        <v>0</v>
      </c>
    </row>
    <row r="188" spans="1:6" s="264" customFormat="1" x14ac:dyDescent="0.2">
      <c r="A188" s="271"/>
      <c r="B188" s="272"/>
      <c r="C188" s="267"/>
      <c r="D188" s="268"/>
      <c r="E188" s="262"/>
      <c r="F188" s="66"/>
    </row>
    <row r="189" spans="1:6" s="264" customFormat="1" ht="42.75" x14ac:dyDescent="0.2">
      <c r="A189" s="258" t="s">
        <v>469</v>
      </c>
      <c r="B189" s="259" t="s">
        <v>470</v>
      </c>
      <c r="C189" s="260" t="s">
        <v>1</v>
      </c>
      <c r="D189" s="261">
        <v>1</v>
      </c>
      <c r="E189" s="262"/>
      <c r="F189" s="66">
        <f t="shared" si="9"/>
        <v>0</v>
      </c>
    </row>
    <row r="190" spans="1:6" s="264" customFormat="1" x14ac:dyDescent="0.2">
      <c r="A190" s="265"/>
      <c r="B190" s="266"/>
      <c r="C190" s="267"/>
      <c r="D190" s="268"/>
      <c r="E190" s="262"/>
      <c r="F190" s="66"/>
    </row>
    <row r="191" spans="1:6" s="264" customFormat="1" ht="75" customHeight="1" x14ac:dyDescent="0.2">
      <c r="A191" s="258" t="s">
        <v>471</v>
      </c>
      <c r="B191" s="259" t="s">
        <v>472</v>
      </c>
      <c r="C191" s="267" t="s">
        <v>57</v>
      </c>
      <c r="D191" s="261">
        <v>14.4</v>
      </c>
      <c r="E191" s="262"/>
      <c r="F191" s="66">
        <f t="shared" si="9"/>
        <v>0</v>
      </c>
    </row>
    <row r="192" spans="1:6" s="264" customFormat="1" x14ac:dyDescent="0.2">
      <c r="A192" s="265"/>
      <c r="B192" s="266"/>
      <c r="C192" s="267"/>
      <c r="D192" s="268"/>
      <c r="E192" s="262"/>
      <c r="F192" s="66"/>
    </row>
    <row r="193" spans="1:6" s="264" customFormat="1" ht="75" customHeight="1" x14ac:dyDescent="0.2">
      <c r="A193" s="258" t="s">
        <v>473</v>
      </c>
      <c r="B193" s="259" t="s">
        <v>503</v>
      </c>
      <c r="C193" s="267" t="s">
        <v>57</v>
      </c>
      <c r="D193" s="261">
        <v>6</v>
      </c>
      <c r="E193" s="262"/>
      <c r="F193" s="66">
        <f t="shared" si="9"/>
        <v>0</v>
      </c>
    </row>
    <row r="194" spans="1:6" s="264" customFormat="1" x14ac:dyDescent="0.2">
      <c r="A194" s="265"/>
      <c r="B194" s="266"/>
      <c r="C194" s="267"/>
      <c r="D194" s="268"/>
      <c r="E194" s="262"/>
      <c r="F194" s="66"/>
    </row>
    <row r="195" spans="1:6" s="264" customFormat="1" ht="47.45" customHeight="1" x14ac:dyDescent="0.2">
      <c r="A195" s="258" t="s">
        <v>474</v>
      </c>
      <c r="B195" s="259" t="s">
        <v>58</v>
      </c>
      <c r="C195" s="267" t="s">
        <v>59</v>
      </c>
      <c r="D195" s="261">
        <v>19.2</v>
      </c>
      <c r="E195" s="262"/>
      <c r="F195" s="66">
        <f t="shared" si="9"/>
        <v>0</v>
      </c>
    </row>
    <row r="196" spans="1:6" s="264" customFormat="1" x14ac:dyDescent="0.2">
      <c r="A196" s="265"/>
      <c r="B196" s="266"/>
      <c r="C196" s="267"/>
      <c r="D196" s="268"/>
      <c r="E196" s="262"/>
      <c r="F196" s="66"/>
    </row>
    <row r="197" spans="1:6" s="264" customFormat="1" ht="47.45" customHeight="1" x14ac:dyDescent="0.2">
      <c r="A197" s="258" t="s">
        <v>475</v>
      </c>
      <c r="B197" s="259" t="s">
        <v>60</v>
      </c>
      <c r="C197" s="267" t="s">
        <v>57</v>
      </c>
      <c r="D197" s="261">
        <v>1.8</v>
      </c>
      <c r="E197" s="262"/>
      <c r="F197" s="66">
        <f t="shared" si="9"/>
        <v>0</v>
      </c>
    </row>
    <row r="198" spans="1:6" s="264" customFormat="1" x14ac:dyDescent="0.2">
      <c r="A198" s="265"/>
      <c r="B198" s="266"/>
      <c r="C198" s="267"/>
      <c r="D198" s="268"/>
      <c r="E198" s="262"/>
      <c r="F198" s="66"/>
    </row>
    <row r="199" spans="1:6" s="264" customFormat="1" ht="28.5" x14ac:dyDescent="0.2">
      <c r="A199" s="258" t="s">
        <v>476</v>
      </c>
      <c r="B199" s="259" t="s">
        <v>61</v>
      </c>
      <c r="C199" s="267" t="s">
        <v>57</v>
      </c>
      <c r="D199" s="261">
        <v>2.1</v>
      </c>
      <c r="E199" s="262"/>
      <c r="F199" s="66">
        <f t="shared" si="9"/>
        <v>0</v>
      </c>
    </row>
    <row r="200" spans="1:6" s="264" customFormat="1" x14ac:dyDescent="0.2">
      <c r="A200" s="265"/>
      <c r="B200" s="266"/>
      <c r="C200" s="267"/>
      <c r="D200" s="268"/>
      <c r="E200" s="262"/>
      <c r="F200" s="66"/>
    </row>
    <row r="201" spans="1:6" s="264" customFormat="1" ht="104.25" customHeight="1" x14ac:dyDescent="0.2">
      <c r="A201" s="258" t="s">
        <v>477</v>
      </c>
      <c r="B201" s="259" t="s">
        <v>62</v>
      </c>
      <c r="C201" s="267" t="s">
        <v>57</v>
      </c>
      <c r="D201" s="261">
        <v>10.5</v>
      </c>
      <c r="E201" s="262"/>
      <c r="F201" s="66">
        <f t="shared" si="9"/>
        <v>0</v>
      </c>
    </row>
    <row r="202" spans="1:6" s="264" customFormat="1" x14ac:dyDescent="0.2">
      <c r="A202" s="265"/>
      <c r="B202" s="266"/>
      <c r="C202" s="267"/>
      <c r="D202" s="268"/>
      <c r="E202" s="262"/>
      <c r="F202" s="66"/>
    </row>
    <row r="203" spans="1:6" s="264" customFormat="1" ht="32.25" customHeight="1" x14ac:dyDescent="0.2">
      <c r="A203" s="258" t="s">
        <v>478</v>
      </c>
      <c r="B203" s="259" t="s">
        <v>22</v>
      </c>
      <c r="C203" s="267" t="s">
        <v>57</v>
      </c>
      <c r="D203" s="261">
        <v>3.9</v>
      </c>
      <c r="E203" s="262"/>
      <c r="F203" s="66">
        <f t="shared" si="9"/>
        <v>0</v>
      </c>
    </row>
    <row r="204" spans="1:6" s="264" customFormat="1" ht="13.5" customHeight="1" x14ac:dyDescent="0.2">
      <c r="A204" s="265"/>
      <c r="B204" s="266"/>
      <c r="C204" s="267"/>
      <c r="D204" s="268"/>
      <c r="E204" s="262"/>
      <c r="F204" s="66"/>
    </row>
    <row r="205" spans="1:6" s="264" customFormat="1" ht="28.5" x14ac:dyDescent="0.2">
      <c r="A205" s="258" t="s">
        <v>479</v>
      </c>
      <c r="B205" s="266" t="s">
        <v>23</v>
      </c>
      <c r="C205" s="267" t="s">
        <v>1</v>
      </c>
      <c r="D205" s="261">
        <v>1</v>
      </c>
      <c r="E205" s="262"/>
      <c r="F205" s="66">
        <f t="shared" si="9"/>
        <v>0</v>
      </c>
    </row>
    <row r="206" spans="1:6" s="18" customFormat="1" x14ac:dyDescent="0.2">
      <c r="A206" s="74" t="s">
        <v>5</v>
      </c>
      <c r="B206" s="75" t="s">
        <v>3</v>
      </c>
      <c r="C206" s="76" t="s">
        <v>6</v>
      </c>
      <c r="D206" s="77" t="s">
        <v>7</v>
      </c>
      <c r="E206" s="78" t="s">
        <v>8</v>
      </c>
      <c r="F206" s="79" t="s">
        <v>9</v>
      </c>
    </row>
    <row r="207" spans="1:6" s="264" customFormat="1" x14ac:dyDescent="0.2">
      <c r="A207" s="258"/>
      <c r="B207" s="272"/>
      <c r="C207" s="267"/>
      <c r="D207" s="261"/>
      <c r="E207" s="262"/>
      <c r="F207" s="66"/>
    </row>
    <row r="208" spans="1:6" s="264" customFormat="1" ht="36" customHeight="1" x14ac:dyDescent="0.2">
      <c r="A208" s="258" t="s">
        <v>480</v>
      </c>
      <c r="B208" s="266" t="s">
        <v>63</v>
      </c>
      <c r="C208" s="267" t="s">
        <v>1</v>
      </c>
      <c r="D208" s="261">
        <v>1</v>
      </c>
      <c r="E208" s="262"/>
      <c r="F208" s="66">
        <f t="shared" si="9"/>
        <v>0</v>
      </c>
    </row>
    <row r="209" spans="1:6" s="18" customFormat="1" x14ac:dyDescent="0.2">
      <c r="A209" s="62"/>
      <c r="B209" s="63"/>
      <c r="C209" s="37"/>
      <c r="D209" s="38"/>
      <c r="E209" s="3"/>
      <c r="F209" s="46"/>
    </row>
    <row r="210" spans="1:6" s="264" customFormat="1" ht="89.45" customHeight="1" x14ac:dyDescent="0.2">
      <c r="A210" s="258" t="s">
        <v>481</v>
      </c>
      <c r="B210" s="266" t="s">
        <v>482</v>
      </c>
      <c r="C210" s="267" t="s">
        <v>0</v>
      </c>
      <c r="D210" s="261">
        <v>4</v>
      </c>
      <c r="E210" s="262"/>
      <c r="F210" s="66">
        <f t="shared" ref="F210:F234" si="10">D210*E210</f>
        <v>0</v>
      </c>
    </row>
    <row r="211" spans="1:6" s="264" customFormat="1" x14ac:dyDescent="0.2">
      <c r="A211" s="258"/>
      <c r="B211" s="266"/>
      <c r="C211" s="267"/>
      <c r="D211" s="261"/>
      <c r="E211" s="262"/>
      <c r="F211" s="66"/>
    </row>
    <row r="212" spans="1:6" s="264" customFormat="1" ht="43.15" customHeight="1" x14ac:dyDescent="0.2">
      <c r="A212" s="258" t="s">
        <v>483</v>
      </c>
      <c r="B212" s="266" t="s">
        <v>484</v>
      </c>
      <c r="C212" s="267" t="s">
        <v>2</v>
      </c>
      <c r="D212" s="261">
        <v>45</v>
      </c>
      <c r="E212" s="263"/>
      <c r="F212" s="66">
        <f t="shared" si="10"/>
        <v>0</v>
      </c>
    </row>
    <row r="213" spans="1:6" s="264" customFormat="1" x14ac:dyDescent="0.2">
      <c r="A213" s="265"/>
      <c r="B213" s="266"/>
      <c r="C213" s="267"/>
      <c r="D213" s="268"/>
      <c r="E213" s="262"/>
      <c r="F213" s="66"/>
    </row>
    <row r="214" spans="1:6" s="264" customFormat="1" ht="28.5" x14ac:dyDescent="0.2">
      <c r="A214" s="258" t="s">
        <v>485</v>
      </c>
      <c r="B214" s="266" t="s">
        <v>486</v>
      </c>
      <c r="C214" s="267" t="s">
        <v>0</v>
      </c>
      <c r="D214" s="261">
        <v>4</v>
      </c>
      <c r="E214" s="263"/>
      <c r="F214" s="66">
        <f t="shared" si="10"/>
        <v>0</v>
      </c>
    </row>
    <row r="215" spans="1:6" s="264" customFormat="1" x14ac:dyDescent="0.2">
      <c r="A215" s="258"/>
      <c r="B215" s="266"/>
      <c r="C215" s="267"/>
      <c r="D215" s="268"/>
      <c r="E215" s="263"/>
      <c r="F215" s="66"/>
    </row>
    <row r="216" spans="1:6" s="264" customFormat="1" ht="28.5" x14ac:dyDescent="0.2">
      <c r="A216" s="258" t="s">
        <v>487</v>
      </c>
      <c r="B216" s="266" t="s">
        <v>65</v>
      </c>
      <c r="C216" s="267" t="s">
        <v>2</v>
      </c>
      <c r="D216" s="261">
        <v>90</v>
      </c>
      <c r="E216" s="263"/>
      <c r="F216" s="66">
        <f t="shared" si="10"/>
        <v>0</v>
      </c>
    </row>
    <row r="217" spans="1:6" s="264" customFormat="1" x14ac:dyDescent="0.2">
      <c r="A217" s="265"/>
      <c r="B217" s="266"/>
      <c r="C217" s="267"/>
      <c r="D217" s="268"/>
      <c r="E217" s="263"/>
      <c r="F217" s="66"/>
    </row>
    <row r="218" spans="1:6" s="264" customFormat="1" ht="31.5" customHeight="1" x14ac:dyDescent="0.2">
      <c r="A218" s="258" t="s">
        <v>488</v>
      </c>
      <c r="B218" s="266" t="s">
        <v>489</v>
      </c>
      <c r="C218" s="267" t="s">
        <v>2</v>
      </c>
      <c r="D218" s="261">
        <v>72</v>
      </c>
      <c r="E218" s="263"/>
      <c r="F218" s="66">
        <f t="shared" si="10"/>
        <v>0</v>
      </c>
    </row>
    <row r="219" spans="1:6" s="264" customFormat="1" x14ac:dyDescent="0.2">
      <c r="A219" s="265"/>
      <c r="B219" s="266"/>
      <c r="C219" s="267"/>
      <c r="D219" s="268"/>
      <c r="E219" s="263"/>
      <c r="F219" s="66"/>
    </row>
    <row r="220" spans="1:6" s="264" customFormat="1" ht="62.25" customHeight="1" x14ac:dyDescent="0.2">
      <c r="A220" s="258" t="s">
        <v>490</v>
      </c>
      <c r="B220" s="266" t="s">
        <v>504</v>
      </c>
      <c r="C220" s="267" t="s">
        <v>0</v>
      </c>
      <c r="D220" s="261">
        <v>4</v>
      </c>
      <c r="E220" s="263"/>
      <c r="F220" s="66">
        <f t="shared" si="10"/>
        <v>0</v>
      </c>
    </row>
    <row r="221" spans="1:6" s="264" customFormat="1" x14ac:dyDescent="0.2">
      <c r="A221" s="265"/>
      <c r="B221" s="266"/>
      <c r="C221" s="267"/>
      <c r="D221" s="268"/>
      <c r="E221" s="262"/>
      <c r="F221" s="66"/>
    </row>
    <row r="222" spans="1:6" s="264" customFormat="1" ht="44.25" customHeight="1" x14ac:dyDescent="0.2">
      <c r="A222" s="258" t="s">
        <v>491</v>
      </c>
      <c r="B222" s="266" t="s">
        <v>492</v>
      </c>
      <c r="C222" s="267" t="s">
        <v>0</v>
      </c>
      <c r="D222" s="261">
        <v>4</v>
      </c>
      <c r="E222" s="263"/>
      <c r="F222" s="66">
        <f t="shared" si="10"/>
        <v>0</v>
      </c>
    </row>
    <row r="223" spans="1:6" s="264" customFormat="1" x14ac:dyDescent="0.2">
      <c r="A223" s="265"/>
      <c r="B223" s="266"/>
      <c r="C223" s="267"/>
      <c r="D223" s="268"/>
      <c r="E223" s="262"/>
      <c r="F223" s="66"/>
    </row>
    <row r="224" spans="1:6" s="264" customFormat="1" ht="42.75" x14ac:dyDescent="0.2">
      <c r="A224" s="258" t="s">
        <v>493</v>
      </c>
      <c r="B224" s="266" t="s">
        <v>494</v>
      </c>
      <c r="C224" s="267" t="s">
        <v>0</v>
      </c>
      <c r="D224" s="261">
        <v>4</v>
      </c>
      <c r="E224" s="263"/>
      <c r="F224" s="66">
        <f t="shared" si="10"/>
        <v>0</v>
      </c>
    </row>
    <row r="225" spans="1:6" s="264" customFormat="1" x14ac:dyDescent="0.2">
      <c r="A225" s="265"/>
      <c r="B225" s="266"/>
      <c r="C225" s="267"/>
      <c r="D225" s="268"/>
      <c r="E225" s="262"/>
      <c r="F225" s="66"/>
    </row>
    <row r="226" spans="1:6" s="264" customFormat="1" x14ac:dyDescent="0.2">
      <c r="A226" s="258" t="s">
        <v>495</v>
      </c>
      <c r="B226" s="266" t="s">
        <v>496</v>
      </c>
      <c r="C226" s="267" t="s">
        <v>0</v>
      </c>
      <c r="D226" s="261">
        <v>4</v>
      </c>
      <c r="E226" s="263"/>
      <c r="F226" s="66">
        <f t="shared" si="10"/>
        <v>0</v>
      </c>
    </row>
    <row r="227" spans="1:6" s="264" customFormat="1" x14ac:dyDescent="0.2">
      <c r="A227" s="258"/>
      <c r="B227" s="266"/>
      <c r="C227" s="267"/>
      <c r="D227" s="261"/>
      <c r="E227" s="263"/>
      <c r="F227" s="66"/>
    </row>
    <row r="228" spans="1:6" s="264" customFormat="1" x14ac:dyDescent="0.2">
      <c r="A228" s="258" t="s">
        <v>497</v>
      </c>
      <c r="B228" s="266" t="s">
        <v>498</v>
      </c>
      <c r="C228" s="267" t="s">
        <v>0</v>
      </c>
      <c r="D228" s="261">
        <v>4</v>
      </c>
      <c r="E228" s="263"/>
      <c r="F228" s="66">
        <f t="shared" si="10"/>
        <v>0</v>
      </c>
    </row>
    <row r="229" spans="1:6" s="277" customFormat="1" x14ac:dyDescent="0.2">
      <c r="A229" s="273"/>
      <c r="B229" s="274"/>
      <c r="C229" s="275"/>
      <c r="D229" s="276"/>
      <c r="F229" s="66"/>
    </row>
    <row r="230" spans="1:6" s="282" customFormat="1" ht="15" x14ac:dyDescent="0.25">
      <c r="A230" s="258" t="s">
        <v>499</v>
      </c>
      <c r="B230" s="278" t="s">
        <v>500</v>
      </c>
      <c r="C230" s="279" t="s">
        <v>1</v>
      </c>
      <c r="D230" s="280">
        <v>4</v>
      </c>
      <c r="E230" s="281"/>
      <c r="F230" s="66">
        <f t="shared" si="10"/>
        <v>0</v>
      </c>
    </row>
    <row r="231" spans="1:6" s="282" customFormat="1" ht="15" x14ac:dyDescent="0.25">
      <c r="A231" s="271"/>
      <c r="B231" s="283"/>
      <c r="C231" s="284"/>
      <c r="D231" s="285"/>
      <c r="E231" s="286"/>
      <c r="F231" s="66"/>
    </row>
    <row r="232" spans="1:6" s="282" customFormat="1" ht="28.5" x14ac:dyDescent="0.25">
      <c r="A232" s="258" t="s">
        <v>499</v>
      </c>
      <c r="B232" s="278" t="s">
        <v>13</v>
      </c>
      <c r="C232" s="279" t="s">
        <v>1</v>
      </c>
      <c r="D232" s="280">
        <v>1</v>
      </c>
      <c r="E232" s="281"/>
      <c r="F232" s="66">
        <f t="shared" si="10"/>
        <v>0</v>
      </c>
    </row>
    <row r="233" spans="1:6" s="282" customFormat="1" ht="15" x14ac:dyDescent="0.25">
      <c r="A233" s="271"/>
      <c r="B233" s="283"/>
      <c r="C233" s="284"/>
      <c r="D233" s="285"/>
      <c r="E233" s="286"/>
      <c r="F233" s="66"/>
    </row>
    <row r="234" spans="1:6" s="282" customFormat="1" ht="43.5" thickBot="1" x14ac:dyDescent="0.3">
      <c r="A234" s="258" t="s">
        <v>501</v>
      </c>
      <c r="B234" s="278" t="s">
        <v>15</v>
      </c>
      <c r="C234" s="279" t="s">
        <v>16</v>
      </c>
      <c r="D234" s="280">
        <v>5</v>
      </c>
      <c r="E234" s="281"/>
      <c r="F234" s="66">
        <f t="shared" si="10"/>
        <v>0</v>
      </c>
    </row>
    <row r="235" spans="1:6" s="282" customFormat="1" ht="15.75" thickTop="1" x14ac:dyDescent="0.25">
      <c r="A235" s="287" t="s">
        <v>502</v>
      </c>
      <c r="B235" s="287"/>
      <c r="C235" s="288"/>
      <c r="D235" s="289"/>
      <c r="E235" s="290"/>
      <c r="F235" s="43">
        <f>SUM(F181:F208,F210:F234)</f>
        <v>0</v>
      </c>
    </row>
    <row r="236" spans="1:6" s="18" customFormat="1" ht="15" x14ac:dyDescent="0.2">
      <c r="A236" s="85"/>
      <c r="B236" s="250"/>
      <c r="C236" s="250"/>
      <c r="D236" s="250"/>
      <c r="E236" s="250"/>
      <c r="F236" s="250"/>
    </row>
    <row r="237" spans="1:6" s="18" customFormat="1" ht="15" x14ac:dyDescent="0.25">
      <c r="A237" s="64"/>
      <c r="B237" s="32"/>
      <c r="C237" s="33"/>
      <c r="D237" s="34"/>
      <c r="E237" s="17"/>
      <c r="F237" s="22"/>
    </row>
    <row r="238" spans="1:6" s="18" customFormat="1" ht="15" x14ac:dyDescent="0.25">
      <c r="A238" s="25"/>
      <c r="B238" s="36"/>
      <c r="C238" s="37"/>
      <c r="D238" s="38"/>
      <c r="E238" s="39"/>
      <c r="F238" s="69"/>
    </row>
    <row r="239" spans="1:6" s="18" customFormat="1" x14ac:dyDescent="0.2">
      <c r="A239" s="74" t="s">
        <v>5</v>
      </c>
      <c r="B239" s="75" t="s">
        <v>3</v>
      </c>
      <c r="C239" s="76" t="s">
        <v>6</v>
      </c>
      <c r="D239" s="77" t="s">
        <v>7</v>
      </c>
      <c r="E239" s="78" t="s">
        <v>8</v>
      </c>
      <c r="F239" s="79" t="s">
        <v>9</v>
      </c>
    </row>
    <row r="240" spans="1:6" s="18" customFormat="1" x14ac:dyDescent="0.2">
      <c r="A240" s="62"/>
      <c r="B240" s="63"/>
      <c r="C240" s="37"/>
      <c r="D240" s="38"/>
      <c r="E240" s="3"/>
      <c r="F240" s="46"/>
    </row>
    <row r="241" spans="1:6" s="18" customFormat="1" ht="42.75" x14ac:dyDescent="0.25">
      <c r="A241" s="16" t="s">
        <v>391</v>
      </c>
      <c r="B241" s="40" t="s">
        <v>74</v>
      </c>
      <c r="C241" s="20"/>
      <c r="D241" s="21"/>
      <c r="E241" s="17"/>
      <c r="F241" s="22"/>
    </row>
    <row r="242" spans="1:6" s="18" customFormat="1" ht="15" x14ac:dyDescent="0.25">
      <c r="A242" s="16"/>
      <c r="B242" s="19"/>
      <c r="C242" s="20"/>
      <c r="D242" s="21"/>
      <c r="E242" s="17"/>
      <c r="F242" s="22"/>
    </row>
    <row r="243" spans="1:6" s="31" customFormat="1" ht="56.25" customHeight="1" x14ac:dyDescent="0.2">
      <c r="A243" s="25" t="s">
        <v>390</v>
      </c>
      <c r="B243" s="89" t="s">
        <v>66</v>
      </c>
      <c r="C243" s="73" t="s">
        <v>2</v>
      </c>
      <c r="D243" s="28">
        <v>51</v>
      </c>
      <c r="E243" s="227"/>
      <c r="F243" s="66">
        <f t="shared" ref="F243:F268" si="11">D243*E243</f>
        <v>0</v>
      </c>
    </row>
    <row r="244" spans="1:6" s="31" customFormat="1" x14ac:dyDescent="0.2">
      <c r="A244" s="90"/>
      <c r="B244" s="91"/>
      <c r="C244" s="27"/>
      <c r="D244" s="67"/>
      <c r="E244" s="227"/>
      <c r="F244" s="66"/>
    </row>
    <row r="245" spans="1:6" s="31" customFormat="1" ht="15.75" customHeight="1" x14ac:dyDescent="0.2">
      <c r="A245" s="25" t="s">
        <v>389</v>
      </c>
      <c r="B245" s="89" t="s">
        <v>67</v>
      </c>
      <c r="C245" s="73" t="s">
        <v>1</v>
      </c>
      <c r="D245" s="28">
        <v>4</v>
      </c>
      <c r="E245" s="227"/>
      <c r="F245" s="66">
        <f t="shared" si="11"/>
        <v>0</v>
      </c>
    </row>
    <row r="246" spans="1:6" s="31" customFormat="1" x14ac:dyDescent="0.2">
      <c r="A246" s="90"/>
      <c r="B246" s="91"/>
      <c r="C246" s="27"/>
      <c r="D246" s="67"/>
      <c r="E246" s="227"/>
      <c r="F246" s="66"/>
    </row>
    <row r="247" spans="1:6" s="31" customFormat="1" ht="30" customHeight="1" x14ac:dyDescent="0.2">
      <c r="A247" s="25" t="s">
        <v>388</v>
      </c>
      <c r="B247" s="89" t="s">
        <v>68</v>
      </c>
      <c r="C247" s="73" t="s">
        <v>1</v>
      </c>
      <c r="D247" s="28">
        <v>1</v>
      </c>
      <c r="E247" s="227"/>
      <c r="F247" s="66">
        <f t="shared" si="11"/>
        <v>0</v>
      </c>
    </row>
    <row r="248" spans="1:6" s="31" customFormat="1" x14ac:dyDescent="0.2">
      <c r="A248" s="90"/>
      <c r="B248" s="91"/>
      <c r="C248" s="27"/>
      <c r="D248" s="67"/>
      <c r="E248" s="227"/>
      <c r="F248" s="66"/>
    </row>
    <row r="249" spans="1:6" s="31" customFormat="1" ht="42.75" x14ac:dyDescent="0.2">
      <c r="A249" s="25" t="s">
        <v>387</v>
      </c>
      <c r="B249" s="89" t="s">
        <v>69</v>
      </c>
      <c r="C249" s="73" t="s">
        <v>1</v>
      </c>
      <c r="D249" s="28">
        <v>1</v>
      </c>
      <c r="E249" s="227"/>
      <c r="F249" s="66">
        <f t="shared" si="11"/>
        <v>0</v>
      </c>
    </row>
    <row r="250" spans="1:6" s="31" customFormat="1" x14ac:dyDescent="0.2">
      <c r="A250" s="90"/>
      <c r="B250" s="91"/>
      <c r="C250" s="27"/>
      <c r="D250" s="67"/>
      <c r="E250" s="227"/>
      <c r="F250" s="66"/>
    </row>
    <row r="251" spans="1:6" s="31" customFormat="1" ht="28.5" x14ac:dyDescent="0.2">
      <c r="A251" s="25" t="s">
        <v>386</v>
      </c>
      <c r="B251" s="89" t="s">
        <v>17</v>
      </c>
      <c r="C251" s="73" t="s">
        <v>1</v>
      </c>
      <c r="D251" s="28">
        <v>1</v>
      </c>
      <c r="E251" s="227"/>
      <c r="F251" s="66">
        <f t="shared" si="11"/>
        <v>0</v>
      </c>
    </row>
    <row r="252" spans="1:6" s="31" customFormat="1" x14ac:dyDescent="0.2">
      <c r="A252" s="90"/>
      <c r="B252" s="91"/>
      <c r="C252" s="27"/>
      <c r="D252" s="67"/>
      <c r="E252" s="227"/>
      <c r="F252" s="66"/>
    </row>
    <row r="253" spans="1:6" s="31" customFormat="1" ht="75" customHeight="1" x14ac:dyDescent="0.2">
      <c r="A253" s="25" t="s">
        <v>385</v>
      </c>
      <c r="B253" s="89" t="s">
        <v>70</v>
      </c>
      <c r="C253" s="27" t="s">
        <v>57</v>
      </c>
      <c r="D253" s="28">
        <v>24.48</v>
      </c>
      <c r="E253" s="227"/>
      <c r="F253" s="66">
        <f t="shared" si="11"/>
        <v>0</v>
      </c>
    </row>
    <row r="254" spans="1:6" s="31" customFormat="1" x14ac:dyDescent="0.2">
      <c r="A254" s="90"/>
      <c r="B254" s="91"/>
      <c r="C254" s="27"/>
      <c r="D254" s="67"/>
      <c r="E254" s="227"/>
      <c r="F254" s="66"/>
    </row>
    <row r="255" spans="1:6" s="31" customFormat="1" ht="75.75" customHeight="1" x14ac:dyDescent="0.2">
      <c r="A255" s="25" t="s">
        <v>384</v>
      </c>
      <c r="B255" s="89" t="s">
        <v>505</v>
      </c>
      <c r="C255" s="27" t="s">
        <v>57</v>
      </c>
      <c r="D255" s="28">
        <v>6.33</v>
      </c>
      <c r="E255" s="227"/>
      <c r="F255" s="66">
        <f t="shared" si="11"/>
        <v>0</v>
      </c>
    </row>
    <row r="256" spans="1:6" s="31" customFormat="1" x14ac:dyDescent="0.2">
      <c r="A256" s="90"/>
      <c r="B256" s="91"/>
      <c r="C256" s="27"/>
      <c r="D256" s="67"/>
      <c r="E256" s="227"/>
      <c r="F256" s="66"/>
    </row>
    <row r="257" spans="1:6" s="31" customFormat="1" ht="63" customHeight="1" x14ac:dyDescent="0.2">
      <c r="A257" s="25" t="s">
        <v>383</v>
      </c>
      <c r="B257" s="89" t="s">
        <v>242</v>
      </c>
      <c r="C257" s="27" t="s">
        <v>57</v>
      </c>
      <c r="D257" s="28">
        <v>1.23</v>
      </c>
      <c r="E257" s="227"/>
      <c r="F257" s="66">
        <f t="shared" si="11"/>
        <v>0</v>
      </c>
    </row>
    <row r="258" spans="1:6" s="31" customFormat="1" x14ac:dyDescent="0.2">
      <c r="A258" s="90"/>
      <c r="B258" s="91"/>
      <c r="C258" s="27"/>
      <c r="D258" s="67"/>
      <c r="E258" s="227"/>
      <c r="F258" s="66"/>
    </row>
    <row r="259" spans="1:6" s="31" customFormat="1" ht="73.5" customHeight="1" x14ac:dyDescent="0.2">
      <c r="A259" s="25" t="s">
        <v>382</v>
      </c>
      <c r="B259" s="89" t="s">
        <v>506</v>
      </c>
      <c r="C259" s="27" t="s">
        <v>57</v>
      </c>
      <c r="D259" s="28">
        <v>2.46</v>
      </c>
      <c r="E259" s="227"/>
      <c r="F259" s="66">
        <f t="shared" ref="F259" si="12">D259*E259</f>
        <v>0</v>
      </c>
    </row>
    <row r="260" spans="1:6" s="31" customFormat="1" x14ac:dyDescent="0.2">
      <c r="A260" s="90"/>
      <c r="B260" s="91"/>
      <c r="C260" s="27"/>
      <c r="D260" s="67"/>
      <c r="E260" s="227"/>
      <c r="F260" s="66"/>
    </row>
    <row r="261" spans="1:6" s="31" customFormat="1" ht="47.45" customHeight="1" x14ac:dyDescent="0.2">
      <c r="A261" s="25" t="s">
        <v>381</v>
      </c>
      <c r="B261" s="89" t="s">
        <v>58</v>
      </c>
      <c r="C261" s="27" t="s">
        <v>59</v>
      </c>
      <c r="D261" s="28">
        <v>20.399999999999999</v>
      </c>
      <c r="E261" s="227"/>
      <c r="F261" s="66">
        <f t="shared" si="11"/>
        <v>0</v>
      </c>
    </row>
    <row r="262" spans="1:6" s="31" customFormat="1" x14ac:dyDescent="0.2">
      <c r="A262" s="90"/>
      <c r="B262" s="91"/>
      <c r="C262" s="27"/>
      <c r="D262" s="67"/>
      <c r="E262" s="227"/>
      <c r="F262" s="66"/>
    </row>
    <row r="263" spans="1:6" s="31" customFormat="1" ht="47.45" customHeight="1" x14ac:dyDescent="0.2">
      <c r="A263" s="25" t="s">
        <v>380</v>
      </c>
      <c r="B263" s="89" t="s">
        <v>60</v>
      </c>
      <c r="C263" s="27" t="s">
        <v>57</v>
      </c>
      <c r="D263" s="28">
        <v>2.04</v>
      </c>
      <c r="E263" s="227"/>
      <c r="F263" s="66">
        <f t="shared" si="11"/>
        <v>0</v>
      </c>
    </row>
    <row r="264" spans="1:6" s="31" customFormat="1" x14ac:dyDescent="0.2">
      <c r="A264" s="90"/>
      <c r="B264" s="91"/>
      <c r="C264" s="27"/>
      <c r="D264" s="67"/>
      <c r="E264" s="227"/>
      <c r="F264" s="66"/>
    </row>
    <row r="265" spans="1:6" s="31" customFormat="1" ht="28.5" x14ac:dyDescent="0.2">
      <c r="A265" s="25" t="s">
        <v>379</v>
      </c>
      <c r="B265" s="89" t="s">
        <v>61</v>
      </c>
      <c r="C265" s="27" t="s">
        <v>57</v>
      </c>
      <c r="D265" s="28">
        <v>2.85</v>
      </c>
      <c r="E265" s="227"/>
      <c r="F265" s="66">
        <f t="shared" si="11"/>
        <v>0</v>
      </c>
    </row>
    <row r="266" spans="1:6" s="18" customFormat="1" x14ac:dyDescent="0.2">
      <c r="A266" s="74" t="s">
        <v>5</v>
      </c>
      <c r="B266" s="75" t="s">
        <v>3</v>
      </c>
      <c r="C266" s="76" t="s">
        <v>6</v>
      </c>
      <c r="D266" s="77" t="s">
        <v>7</v>
      </c>
      <c r="E266" s="78" t="s">
        <v>8</v>
      </c>
      <c r="F266" s="79" t="s">
        <v>9</v>
      </c>
    </row>
    <row r="267" spans="1:6" s="18" customFormat="1" x14ac:dyDescent="0.2">
      <c r="A267" s="62"/>
      <c r="B267" s="63"/>
      <c r="C267" s="37"/>
      <c r="D267" s="38"/>
      <c r="E267" s="3"/>
      <c r="F267" s="46"/>
    </row>
    <row r="268" spans="1:6" s="31" customFormat="1" ht="102" customHeight="1" x14ac:dyDescent="0.2">
      <c r="A268" s="25" t="s">
        <v>378</v>
      </c>
      <c r="B268" s="89" t="s">
        <v>62</v>
      </c>
      <c r="C268" s="27" t="s">
        <v>57</v>
      </c>
      <c r="D268" s="28">
        <v>15.08</v>
      </c>
      <c r="E268" s="227"/>
      <c r="F268" s="66">
        <f t="shared" si="11"/>
        <v>0</v>
      </c>
    </row>
    <row r="269" spans="1:6" s="14" customFormat="1" ht="15" customHeight="1" x14ac:dyDescent="0.25">
      <c r="A269" s="15"/>
      <c r="B269" s="54"/>
      <c r="C269" s="55"/>
      <c r="D269" s="56"/>
      <c r="E269" s="12"/>
      <c r="F269" s="13"/>
    </row>
    <row r="270" spans="1:6" s="31" customFormat="1" ht="29.25" customHeight="1" x14ac:dyDescent="0.2">
      <c r="A270" s="25" t="s">
        <v>377</v>
      </c>
      <c r="B270" s="89" t="s">
        <v>22</v>
      </c>
      <c r="C270" s="27" t="s">
        <v>57</v>
      </c>
      <c r="D270" s="28">
        <v>7.9</v>
      </c>
      <c r="E270" s="227"/>
      <c r="F270" s="66">
        <f t="shared" ref="F270:F274" si="13">D270*E270</f>
        <v>0</v>
      </c>
    </row>
    <row r="271" spans="1:6" s="31" customFormat="1" ht="13.5" customHeight="1" x14ac:dyDescent="0.2">
      <c r="A271" s="90"/>
      <c r="B271" s="91"/>
      <c r="C271" s="27"/>
      <c r="D271" s="67"/>
      <c r="E271" s="227"/>
      <c r="F271" s="66"/>
    </row>
    <row r="272" spans="1:6" s="31" customFormat="1" ht="99.75" customHeight="1" x14ac:dyDescent="0.2">
      <c r="A272" s="25" t="s">
        <v>376</v>
      </c>
      <c r="B272" s="91" t="s">
        <v>507</v>
      </c>
      <c r="C272" s="27" t="s">
        <v>0</v>
      </c>
      <c r="D272" s="28">
        <v>4</v>
      </c>
      <c r="E272" s="227"/>
      <c r="F272" s="66">
        <f t="shared" si="13"/>
        <v>0</v>
      </c>
    </row>
    <row r="273" spans="1:6" s="31" customFormat="1" x14ac:dyDescent="0.2">
      <c r="A273" s="90"/>
      <c r="B273" s="91"/>
      <c r="C273" s="27"/>
      <c r="D273" s="67"/>
      <c r="E273" s="227"/>
      <c r="F273" s="66"/>
    </row>
    <row r="274" spans="1:6" s="97" customFormat="1" ht="15" x14ac:dyDescent="0.25">
      <c r="A274" s="92" t="s">
        <v>375</v>
      </c>
      <c r="B274" s="93" t="s">
        <v>508</v>
      </c>
      <c r="C274" s="94" t="s">
        <v>1</v>
      </c>
      <c r="D274" s="95">
        <v>1</v>
      </c>
      <c r="E274" s="230"/>
      <c r="F274" s="96">
        <f t="shared" si="13"/>
        <v>0</v>
      </c>
    </row>
    <row r="275" spans="1:6" s="97" customFormat="1" ht="89.25" customHeight="1" x14ac:dyDescent="0.2">
      <c r="A275" s="98" t="s">
        <v>101</v>
      </c>
      <c r="B275" s="99" t="s">
        <v>243</v>
      </c>
      <c r="C275" s="100" t="s">
        <v>0</v>
      </c>
      <c r="D275" s="101">
        <v>1</v>
      </c>
      <c r="E275" s="102"/>
      <c r="F275" s="51"/>
    </row>
    <row r="276" spans="1:6" s="97" customFormat="1" ht="57.75" customHeight="1" x14ac:dyDescent="0.2">
      <c r="A276" s="98" t="s">
        <v>101</v>
      </c>
      <c r="B276" s="99" t="s">
        <v>244</v>
      </c>
      <c r="C276" s="100" t="s">
        <v>0</v>
      </c>
      <c r="D276" s="101">
        <v>1</v>
      </c>
      <c r="E276" s="102"/>
      <c r="F276" s="51"/>
    </row>
    <row r="277" spans="1:6" s="97" customFormat="1" ht="85.5" x14ac:dyDescent="0.2">
      <c r="A277" s="98" t="s">
        <v>101</v>
      </c>
      <c r="B277" s="99" t="s">
        <v>245</v>
      </c>
      <c r="C277" s="100" t="s">
        <v>0</v>
      </c>
      <c r="D277" s="101">
        <v>1</v>
      </c>
      <c r="E277" s="102"/>
      <c r="F277" s="51"/>
    </row>
    <row r="278" spans="1:6" s="97" customFormat="1" ht="57" x14ac:dyDescent="0.2">
      <c r="A278" s="98" t="s">
        <v>101</v>
      </c>
      <c r="B278" s="99" t="s">
        <v>246</v>
      </c>
      <c r="C278" s="100" t="s">
        <v>0</v>
      </c>
      <c r="D278" s="101">
        <v>1</v>
      </c>
      <c r="E278" s="102"/>
      <c r="F278" s="51"/>
    </row>
    <row r="279" spans="1:6" s="97" customFormat="1" x14ac:dyDescent="0.2">
      <c r="A279" s="98"/>
      <c r="B279" s="99"/>
      <c r="C279" s="103"/>
      <c r="D279" s="104"/>
      <c r="E279" s="102"/>
      <c r="F279" s="51"/>
    </row>
    <row r="280" spans="1:6" s="18" customFormat="1" x14ac:dyDescent="0.2">
      <c r="A280" s="74" t="s">
        <v>5</v>
      </c>
      <c r="B280" s="75" t="s">
        <v>3</v>
      </c>
      <c r="C280" s="76" t="s">
        <v>6</v>
      </c>
      <c r="D280" s="77" t="s">
        <v>7</v>
      </c>
      <c r="E280" s="78" t="s">
        <v>8</v>
      </c>
      <c r="F280" s="79" t="s">
        <v>9</v>
      </c>
    </row>
    <row r="281" spans="1:6" s="18" customFormat="1" x14ac:dyDescent="0.2">
      <c r="A281" s="62"/>
      <c r="B281" s="63"/>
      <c r="C281" s="37"/>
      <c r="D281" s="38"/>
      <c r="E281" s="3"/>
      <c r="F281" s="46"/>
    </row>
    <row r="282" spans="1:6" s="97" customFormat="1" ht="15" x14ac:dyDescent="0.25">
      <c r="A282" s="92" t="s">
        <v>374</v>
      </c>
      <c r="B282" s="93" t="s">
        <v>509</v>
      </c>
      <c r="C282" s="94" t="s">
        <v>1</v>
      </c>
      <c r="D282" s="95">
        <v>1</v>
      </c>
      <c r="E282" s="230"/>
      <c r="F282" s="96">
        <f t="shared" ref="F282" si="14">D282*E282</f>
        <v>0</v>
      </c>
    </row>
    <row r="283" spans="1:6" s="97" customFormat="1" ht="89.25" customHeight="1" x14ac:dyDescent="0.2">
      <c r="A283" s="98" t="s">
        <v>101</v>
      </c>
      <c r="B283" s="99" t="s">
        <v>243</v>
      </c>
      <c r="C283" s="100" t="s">
        <v>0</v>
      </c>
      <c r="D283" s="101">
        <v>1</v>
      </c>
      <c r="E283" s="102"/>
      <c r="F283" s="51"/>
    </row>
    <row r="284" spans="1:6" s="97" customFormat="1" ht="57.75" customHeight="1" x14ac:dyDescent="0.2">
      <c r="A284" s="98" t="s">
        <v>101</v>
      </c>
      <c r="B284" s="99" t="s">
        <v>244</v>
      </c>
      <c r="C284" s="100" t="s">
        <v>0</v>
      </c>
      <c r="D284" s="101">
        <v>1</v>
      </c>
      <c r="E284" s="102"/>
      <c r="F284" s="51"/>
    </row>
    <row r="285" spans="1:6" s="97" customFormat="1" ht="85.5" x14ac:dyDescent="0.2">
      <c r="A285" s="98" t="s">
        <v>101</v>
      </c>
      <c r="B285" s="99" t="s">
        <v>245</v>
      </c>
      <c r="C285" s="100" t="s">
        <v>0</v>
      </c>
      <c r="D285" s="101">
        <v>1</v>
      </c>
      <c r="E285" s="102"/>
      <c r="F285" s="51"/>
    </row>
    <row r="286" spans="1:6" s="97" customFormat="1" ht="57" x14ac:dyDescent="0.2">
      <c r="A286" s="98" t="s">
        <v>101</v>
      </c>
      <c r="B286" s="99" t="s">
        <v>246</v>
      </c>
      <c r="C286" s="100" t="s">
        <v>0</v>
      </c>
      <c r="D286" s="101">
        <v>1</v>
      </c>
      <c r="E286" s="102"/>
      <c r="F286" s="51"/>
    </row>
    <row r="287" spans="1:6" s="97" customFormat="1" x14ac:dyDescent="0.2">
      <c r="A287" s="98"/>
      <c r="B287" s="99"/>
      <c r="C287" s="103"/>
      <c r="D287" s="104"/>
      <c r="E287" s="102"/>
      <c r="F287" s="51"/>
    </row>
    <row r="288" spans="1:6" s="31" customFormat="1" ht="28.5" x14ac:dyDescent="0.2">
      <c r="A288" s="25" t="s">
        <v>373</v>
      </c>
      <c r="B288" s="91" t="s">
        <v>23</v>
      </c>
      <c r="C288" s="27" t="s">
        <v>1</v>
      </c>
      <c r="D288" s="28">
        <v>1</v>
      </c>
      <c r="E288" s="227"/>
      <c r="F288" s="66">
        <f t="shared" ref="F288:F300" si="15">D288*E288</f>
        <v>0</v>
      </c>
    </row>
    <row r="289" spans="1:6" s="31" customFormat="1" x14ac:dyDescent="0.2">
      <c r="A289" s="90"/>
      <c r="B289" s="91"/>
      <c r="C289" s="27"/>
      <c r="D289" s="67"/>
      <c r="E289" s="227"/>
      <c r="F289" s="66"/>
    </row>
    <row r="290" spans="1:6" s="31" customFormat="1" ht="36" customHeight="1" x14ac:dyDescent="0.2">
      <c r="A290" s="25" t="s">
        <v>372</v>
      </c>
      <c r="B290" s="91" t="s">
        <v>63</v>
      </c>
      <c r="C290" s="27" t="s">
        <v>1</v>
      </c>
      <c r="D290" s="28">
        <v>1</v>
      </c>
      <c r="E290" s="227"/>
      <c r="F290" s="66">
        <f t="shared" si="15"/>
        <v>0</v>
      </c>
    </row>
    <row r="291" spans="1:6" s="18" customFormat="1" ht="15" x14ac:dyDescent="0.2">
      <c r="A291" s="85"/>
      <c r="B291" s="86"/>
      <c r="C291" s="87"/>
      <c r="D291" s="88"/>
      <c r="E291" s="231"/>
      <c r="F291" s="66"/>
    </row>
    <row r="292" spans="1:6" s="31" customFormat="1" ht="31.5" customHeight="1" x14ac:dyDescent="0.2">
      <c r="A292" s="25" t="s">
        <v>371</v>
      </c>
      <c r="B292" s="91" t="s">
        <v>71</v>
      </c>
      <c r="C292" s="27" t="s">
        <v>2</v>
      </c>
      <c r="D292" s="28">
        <v>61</v>
      </c>
      <c r="E292" s="227"/>
      <c r="F292" s="66">
        <f t="shared" si="15"/>
        <v>0</v>
      </c>
    </row>
    <row r="293" spans="1:6" s="31" customFormat="1" x14ac:dyDescent="0.2">
      <c r="A293" s="90"/>
      <c r="B293" s="91"/>
      <c r="C293" s="27"/>
      <c r="D293" s="67"/>
      <c r="E293" s="227"/>
      <c r="F293" s="66"/>
    </row>
    <row r="294" spans="1:6" s="31" customFormat="1" ht="31.5" customHeight="1" x14ac:dyDescent="0.2">
      <c r="A294" s="25" t="s">
        <v>449</v>
      </c>
      <c r="B294" s="91" t="s">
        <v>241</v>
      </c>
      <c r="C294" s="27" t="s">
        <v>2</v>
      </c>
      <c r="D294" s="28">
        <v>44</v>
      </c>
      <c r="E294" s="227"/>
      <c r="F294" s="66">
        <f t="shared" si="15"/>
        <v>0</v>
      </c>
    </row>
    <row r="295" spans="1:6" s="31" customFormat="1" x14ac:dyDescent="0.2">
      <c r="A295" s="90"/>
      <c r="B295" s="91"/>
      <c r="C295" s="27"/>
      <c r="D295" s="67"/>
      <c r="E295" s="227"/>
      <c r="F295" s="66"/>
    </row>
    <row r="296" spans="1:6" s="31" customFormat="1" ht="28.5" x14ac:dyDescent="0.2">
      <c r="A296" s="25" t="s">
        <v>510</v>
      </c>
      <c r="B296" s="91" t="s">
        <v>72</v>
      </c>
      <c r="C296" s="27" t="s">
        <v>2</v>
      </c>
      <c r="D296" s="28">
        <v>51</v>
      </c>
      <c r="E296" s="227"/>
      <c r="F296" s="66">
        <f t="shared" si="15"/>
        <v>0</v>
      </c>
    </row>
    <row r="297" spans="1:6" s="31" customFormat="1" x14ac:dyDescent="0.2">
      <c r="A297" s="25"/>
      <c r="B297" s="91"/>
      <c r="C297" s="27"/>
      <c r="D297" s="28"/>
      <c r="E297" s="227"/>
      <c r="F297" s="66"/>
    </row>
    <row r="298" spans="1:6" s="31" customFormat="1" x14ac:dyDescent="0.2">
      <c r="A298" s="25" t="s">
        <v>372</v>
      </c>
      <c r="B298" s="91" t="s">
        <v>73</v>
      </c>
      <c r="C298" s="27" t="s">
        <v>19</v>
      </c>
      <c r="D298" s="28">
        <v>8</v>
      </c>
      <c r="E298" s="227"/>
      <c r="F298" s="66">
        <f t="shared" si="15"/>
        <v>0</v>
      </c>
    </row>
    <row r="299" spans="1:6" s="31" customFormat="1" x14ac:dyDescent="0.2">
      <c r="A299" s="25"/>
      <c r="B299" s="91"/>
      <c r="C299" s="27"/>
      <c r="D299" s="28"/>
      <c r="E299" s="227"/>
      <c r="F299" s="66"/>
    </row>
    <row r="300" spans="1:6" s="31" customFormat="1" ht="28.5" x14ac:dyDescent="0.2">
      <c r="A300" s="25" t="s">
        <v>371</v>
      </c>
      <c r="B300" s="91" t="s">
        <v>65</v>
      </c>
      <c r="C300" s="27" t="s">
        <v>2</v>
      </c>
      <c r="D300" s="28">
        <v>102</v>
      </c>
      <c r="E300" s="227"/>
      <c r="F300" s="66">
        <f t="shared" si="15"/>
        <v>0</v>
      </c>
    </row>
    <row r="301" spans="1:6" s="31" customFormat="1" x14ac:dyDescent="0.2">
      <c r="A301" s="25"/>
      <c r="B301" s="91"/>
      <c r="C301" s="27"/>
      <c r="D301" s="28"/>
      <c r="E301" s="29"/>
      <c r="F301" s="66"/>
    </row>
    <row r="302" spans="1:6" s="18" customFormat="1" ht="42.75" x14ac:dyDescent="0.25">
      <c r="A302" s="25" t="s">
        <v>449</v>
      </c>
      <c r="B302" s="36" t="s">
        <v>15</v>
      </c>
      <c r="C302" s="37" t="s">
        <v>16</v>
      </c>
      <c r="D302" s="38">
        <v>5</v>
      </c>
      <c r="E302" s="39"/>
      <c r="F302" s="69">
        <f>(SUM(F243:F268,F270:F300))*(D302/100)</f>
        <v>0</v>
      </c>
    </row>
    <row r="303" spans="1:6" s="31" customFormat="1" ht="15" thickBot="1" x14ac:dyDescent="0.25">
      <c r="A303" s="90"/>
      <c r="B303" s="91"/>
      <c r="C303" s="27"/>
      <c r="D303" s="67"/>
      <c r="E303" s="29"/>
      <c r="F303" s="105"/>
    </row>
    <row r="304" spans="1:6" s="18" customFormat="1" ht="45.75" thickTop="1" x14ac:dyDescent="0.25">
      <c r="A304" s="41"/>
      <c r="B304" s="70" t="s">
        <v>77</v>
      </c>
      <c r="C304" s="71"/>
      <c r="D304" s="72"/>
      <c r="E304" s="42"/>
      <c r="F304" s="43">
        <f>SUM(F243:F268,F270:F302)</f>
        <v>0</v>
      </c>
    </row>
    <row r="305" spans="1:59" s="18" customFormat="1" ht="15" x14ac:dyDescent="0.25">
      <c r="A305" s="16"/>
      <c r="B305" s="80"/>
      <c r="C305" s="20"/>
      <c r="D305" s="21"/>
      <c r="E305" s="3"/>
      <c r="F305" s="46"/>
    </row>
    <row r="306" spans="1:59" s="18" customFormat="1" x14ac:dyDescent="0.2">
      <c r="A306" s="74" t="s">
        <v>5</v>
      </c>
      <c r="B306" s="75" t="s">
        <v>3</v>
      </c>
      <c r="C306" s="76" t="s">
        <v>6</v>
      </c>
      <c r="D306" s="77" t="s">
        <v>7</v>
      </c>
      <c r="E306" s="78" t="s">
        <v>8</v>
      </c>
      <c r="F306" s="79" t="s">
        <v>9</v>
      </c>
    </row>
    <row r="307" spans="1:59" s="18" customFormat="1" x14ac:dyDescent="0.2">
      <c r="A307" s="62"/>
      <c r="B307" s="63"/>
      <c r="C307" s="37"/>
      <c r="D307" s="38"/>
      <c r="E307" s="3"/>
      <c r="F307" s="46"/>
    </row>
    <row r="308" spans="1:59" s="18" customFormat="1" ht="15" x14ac:dyDescent="0.25">
      <c r="A308" s="16" t="s">
        <v>370</v>
      </c>
      <c r="B308" s="40" t="s">
        <v>75</v>
      </c>
      <c r="C308" s="20"/>
      <c r="D308" s="21"/>
      <c r="E308" s="17"/>
      <c r="F308" s="22"/>
    </row>
    <row r="309" spans="1:59" s="18" customFormat="1" ht="15" x14ac:dyDescent="0.25">
      <c r="A309" s="16"/>
      <c r="B309" s="19"/>
      <c r="C309" s="20"/>
      <c r="D309" s="21"/>
      <c r="E309" s="17"/>
      <c r="F309" s="22"/>
    </row>
    <row r="310" spans="1:59" s="18" customFormat="1" ht="36" customHeight="1" x14ac:dyDescent="0.2">
      <c r="A310" s="106"/>
      <c r="B310" s="257" t="s">
        <v>247</v>
      </c>
      <c r="C310" s="257"/>
      <c r="D310" s="257"/>
      <c r="E310" s="257"/>
      <c r="F310" s="257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107"/>
      <c r="S310" s="107"/>
      <c r="T310" s="107"/>
      <c r="U310" s="107"/>
      <c r="V310" s="107"/>
      <c r="W310" s="107"/>
      <c r="X310" s="107"/>
      <c r="Y310" s="107"/>
      <c r="Z310" s="107"/>
      <c r="AA310" s="107"/>
      <c r="AB310" s="107"/>
      <c r="AC310" s="107"/>
      <c r="AD310" s="107"/>
      <c r="AE310" s="107"/>
      <c r="AF310" s="107"/>
      <c r="AG310" s="107"/>
      <c r="AH310" s="107"/>
      <c r="AI310" s="107"/>
      <c r="AJ310" s="107"/>
      <c r="AK310" s="107"/>
      <c r="AL310" s="107"/>
      <c r="AM310" s="107"/>
      <c r="AN310" s="107"/>
      <c r="AO310" s="107"/>
      <c r="AP310" s="107"/>
      <c r="AQ310" s="107"/>
      <c r="AR310" s="107"/>
      <c r="AS310" s="107"/>
      <c r="AT310" s="107"/>
      <c r="AU310" s="107"/>
      <c r="AV310" s="107"/>
      <c r="AW310" s="107"/>
      <c r="AX310" s="107"/>
      <c r="AY310" s="107"/>
      <c r="AZ310" s="107"/>
      <c r="BA310" s="107"/>
      <c r="BB310" s="107"/>
      <c r="BC310" s="107"/>
      <c r="BD310" s="107"/>
      <c r="BE310" s="107"/>
      <c r="BF310" s="107"/>
      <c r="BG310" s="107"/>
    </row>
    <row r="311" spans="1:59" s="18" customFormat="1" ht="15" x14ac:dyDescent="0.2">
      <c r="A311" s="106"/>
      <c r="B311" s="108"/>
      <c r="C311" s="37"/>
      <c r="D311" s="38"/>
      <c r="E311" s="2"/>
      <c r="F311" s="109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107"/>
      <c r="S311" s="107"/>
      <c r="T311" s="107"/>
      <c r="U311" s="107"/>
      <c r="V311" s="107"/>
      <c r="W311" s="107"/>
      <c r="X311" s="107"/>
      <c r="Y311" s="107"/>
      <c r="Z311" s="107"/>
      <c r="AA311" s="107"/>
      <c r="AB311" s="107"/>
      <c r="AC311" s="107"/>
      <c r="AD311" s="107"/>
      <c r="AE311" s="107"/>
      <c r="AF311" s="107"/>
      <c r="AG311" s="107"/>
      <c r="AH311" s="107"/>
      <c r="AI311" s="107"/>
      <c r="AJ311" s="107"/>
      <c r="AK311" s="107"/>
      <c r="AL311" s="107"/>
      <c r="AM311" s="107"/>
      <c r="AN311" s="107"/>
      <c r="AO311" s="107"/>
      <c r="AP311" s="107"/>
      <c r="AQ311" s="107"/>
      <c r="AR311" s="107"/>
      <c r="AS311" s="107"/>
      <c r="AT311" s="107"/>
      <c r="AU311" s="107"/>
      <c r="AV311" s="107"/>
      <c r="AW311" s="107"/>
      <c r="AX311" s="107"/>
      <c r="AY311" s="107"/>
      <c r="AZ311" s="107"/>
      <c r="BA311" s="107"/>
      <c r="BB311" s="107"/>
      <c r="BC311" s="107"/>
      <c r="BD311" s="107"/>
      <c r="BE311" s="107"/>
      <c r="BF311" s="107"/>
      <c r="BG311" s="107"/>
    </row>
    <row r="312" spans="1:59" s="112" customFormat="1" ht="115.9" customHeight="1" x14ac:dyDescent="0.25">
      <c r="A312" s="25" t="s">
        <v>369</v>
      </c>
      <c r="B312" s="110" t="s">
        <v>212</v>
      </c>
      <c r="C312" s="111" t="s">
        <v>1</v>
      </c>
      <c r="D312" s="111">
        <v>1</v>
      </c>
      <c r="E312" s="232"/>
      <c r="F312" s="96">
        <f t="shared" ref="F312" si="16">D312*E312</f>
        <v>0</v>
      </c>
    </row>
    <row r="313" spans="1:59" s="112" customFormat="1" ht="15" x14ac:dyDescent="0.2">
      <c r="A313" s="113"/>
      <c r="B313" s="114" t="s">
        <v>213</v>
      </c>
      <c r="C313" s="115"/>
      <c r="D313" s="1"/>
      <c r="E313" s="116" t="str">
        <f t="shared" ref="E313" si="17">IF(C313=0," ",C313*D313)</f>
        <v xml:space="preserve"> </v>
      </c>
      <c r="F313" s="117"/>
    </row>
    <row r="314" spans="1:59" s="112" customFormat="1" ht="72" customHeight="1" x14ac:dyDescent="0.2">
      <c r="A314" s="115" t="s">
        <v>83</v>
      </c>
      <c r="B314" s="113" t="s">
        <v>214</v>
      </c>
      <c r="C314" s="118" t="s">
        <v>0</v>
      </c>
      <c r="D314" s="118">
        <v>1</v>
      </c>
      <c r="E314" s="116"/>
      <c r="F314" s="117"/>
    </row>
    <row r="315" spans="1:59" s="112" customFormat="1" ht="30.75" customHeight="1" x14ac:dyDescent="0.2">
      <c r="A315" s="115" t="s">
        <v>83</v>
      </c>
      <c r="B315" s="114" t="s">
        <v>215</v>
      </c>
      <c r="C315" s="118" t="s">
        <v>0</v>
      </c>
      <c r="D315" s="118">
        <v>1</v>
      </c>
      <c r="E315" s="116"/>
      <c r="F315" s="117"/>
    </row>
    <row r="316" spans="1:59" s="112" customFormat="1" ht="30" customHeight="1" x14ac:dyDescent="0.2">
      <c r="A316" s="115" t="s">
        <v>83</v>
      </c>
      <c r="B316" s="113" t="s">
        <v>216</v>
      </c>
      <c r="C316" s="118" t="s">
        <v>0</v>
      </c>
      <c r="D316" s="118">
        <v>1</v>
      </c>
      <c r="E316" s="116"/>
      <c r="F316" s="117"/>
    </row>
    <row r="317" spans="1:59" s="112" customFormat="1" ht="15.75" customHeight="1" x14ac:dyDescent="0.2">
      <c r="A317" s="115" t="s">
        <v>83</v>
      </c>
      <c r="B317" s="113" t="s">
        <v>217</v>
      </c>
      <c r="C317" s="118" t="s">
        <v>0</v>
      </c>
      <c r="D317" s="118">
        <v>1</v>
      </c>
      <c r="E317" s="116"/>
      <c r="F317" s="117"/>
    </row>
    <row r="318" spans="1:59" s="112" customFormat="1" ht="18.75" customHeight="1" x14ac:dyDescent="0.2">
      <c r="A318" s="115" t="s">
        <v>83</v>
      </c>
      <c r="B318" s="119" t="s">
        <v>218</v>
      </c>
      <c r="C318" s="120" t="s">
        <v>0</v>
      </c>
      <c r="D318" s="120">
        <v>1</v>
      </c>
      <c r="E318" s="116"/>
      <c r="F318" s="117"/>
    </row>
    <row r="319" spans="1:59" s="112" customFormat="1" ht="18.75" customHeight="1" thickBot="1" x14ac:dyDescent="0.25">
      <c r="A319" s="115"/>
      <c r="B319" s="119"/>
      <c r="C319" s="119"/>
      <c r="D319" s="119"/>
      <c r="E319" s="116"/>
      <c r="F319" s="117"/>
    </row>
    <row r="320" spans="1:59" s="18" customFormat="1" ht="15.75" thickTop="1" x14ac:dyDescent="0.25">
      <c r="A320" s="41"/>
      <c r="B320" s="70" t="s">
        <v>78</v>
      </c>
      <c r="C320" s="71"/>
      <c r="D320" s="72"/>
      <c r="E320" s="42"/>
      <c r="F320" s="43">
        <f>SUM(F312:F318)</f>
        <v>0</v>
      </c>
    </row>
    <row r="321" spans="1:59" s="18" customFormat="1" ht="15" x14ac:dyDescent="0.25">
      <c r="A321" s="16"/>
      <c r="B321" s="80"/>
      <c r="C321" s="20"/>
      <c r="D321" s="21"/>
      <c r="E321" s="3"/>
      <c r="F321" s="46"/>
    </row>
    <row r="322" spans="1:59" s="18" customFormat="1" x14ac:dyDescent="0.2">
      <c r="A322" s="74" t="s">
        <v>5</v>
      </c>
      <c r="B322" s="75" t="s">
        <v>3</v>
      </c>
      <c r="C322" s="76" t="s">
        <v>6</v>
      </c>
      <c r="D322" s="77" t="s">
        <v>7</v>
      </c>
      <c r="E322" s="78" t="s">
        <v>8</v>
      </c>
      <c r="F322" s="79" t="s">
        <v>9</v>
      </c>
    </row>
    <row r="323" spans="1:59" s="18" customFormat="1" x14ac:dyDescent="0.2">
      <c r="A323" s="62"/>
      <c r="B323" s="63"/>
      <c r="C323" s="37"/>
      <c r="D323" s="38"/>
      <c r="E323" s="3"/>
      <c r="F323" s="46"/>
    </row>
    <row r="324" spans="1:59" s="18" customFormat="1" ht="42.75" x14ac:dyDescent="0.25">
      <c r="A324" s="16" t="s">
        <v>368</v>
      </c>
      <c r="B324" s="40" t="s">
        <v>79</v>
      </c>
      <c r="C324" s="20"/>
      <c r="D324" s="21"/>
      <c r="E324" s="17"/>
      <c r="F324" s="22"/>
    </row>
    <row r="325" spans="1:59" s="18" customFormat="1" ht="15" x14ac:dyDescent="0.25">
      <c r="A325" s="16"/>
      <c r="B325" s="40"/>
      <c r="C325" s="20"/>
      <c r="D325" s="21"/>
      <c r="E325" s="17"/>
      <c r="F325" s="22"/>
    </row>
    <row r="326" spans="1:59" s="126" customFormat="1" ht="16.5" customHeight="1" x14ac:dyDescent="0.25">
      <c r="A326" s="121"/>
      <c r="B326" s="108" t="s">
        <v>10</v>
      </c>
      <c r="C326" s="122"/>
      <c r="D326" s="95"/>
      <c r="E326" s="123"/>
      <c r="F326" s="124"/>
      <c r="G326" s="125"/>
      <c r="H326" s="125"/>
      <c r="I326" s="125"/>
      <c r="J326" s="125"/>
      <c r="K326" s="125"/>
      <c r="L326" s="125"/>
      <c r="M326" s="125"/>
      <c r="N326" s="125"/>
      <c r="O326" s="125"/>
      <c r="P326" s="125"/>
      <c r="Q326" s="125"/>
      <c r="R326" s="125"/>
      <c r="S326" s="125"/>
      <c r="T326" s="125"/>
      <c r="U326" s="125"/>
      <c r="V326" s="125"/>
      <c r="W326" s="125"/>
      <c r="X326" s="125"/>
      <c r="Y326" s="125"/>
      <c r="Z326" s="125"/>
      <c r="AA326" s="125"/>
      <c r="AB326" s="125"/>
      <c r="AC326" s="125"/>
      <c r="AD326" s="125"/>
      <c r="AE326" s="125"/>
      <c r="AF326" s="125"/>
      <c r="AG326" s="125"/>
      <c r="AH326" s="125"/>
      <c r="AI326" s="125"/>
      <c r="AJ326" s="125"/>
      <c r="AK326" s="125"/>
      <c r="AL326" s="125"/>
      <c r="AM326" s="125"/>
      <c r="AN326" s="125"/>
      <c r="AO326" s="125"/>
      <c r="AP326" s="125"/>
      <c r="AQ326" s="125"/>
      <c r="AR326" s="125"/>
      <c r="AS326" s="125"/>
      <c r="AT326" s="125"/>
      <c r="AU326" s="125"/>
      <c r="AV326" s="125"/>
      <c r="AW326" s="125"/>
      <c r="AX326" s="125"/>
      <c r="AY326" s="125"/>
      <c r="AZ326" s="125"/>
      <c r="BA326" s="125"/>
      <c r="BB326" s="125"/>
      <c r="BC326" s="125"/>
      <c r="BD326" s="125"/>
      <c r="BE326" s="125"/>
      <c r="BF326" s="125"/>
      <c r="BG326" s="125"/>
    </row>
    <row r="327" spans="1:59" s="126" customFormat="1" ht="31.5" customHeight="1" x14ac:dyDescent="0.25">
      <c r="A327" s="121"/>
      <c r="B327" s="108" t="s">
        <v>80</v>
      </c>
      <c r="C327" s="122"/>
      <c r="D327" s="95"/>
      <c r="E327" s="123"/>
      <c r="F327" s="124"/>
      <c r="G327" s="125"/>
      <c r="H327" s="125"/>
      <c r="I327" s="125"/>
      <c r="J327" s="125"/>
      <c r="K327" s="125"/>
      <c r="L327" s="125"/>
      <c r="M327" s="125"/>
      <c r="N327" s="125"/>
      <c r="O327" s="125"/>
      <c r="P327" s="125"/>
      <c r="Q327" s="125"/>
      <c r="R327" s="125"/>
      <c r="S327" s="125"/>
      <c r="T327" s="125"/>
      <c r="U327" s="125"/>
      <c r="V327" s="125"/>
      <c r="W327" s="125"/>
      <c r="X327" s="125"/>
      <c r="Y327" s="125"/>
      <c r="Z327" s="125"/>
      <c r="AA327" s="125"/>
      <c r="AB327" s="125"/>
      <c r="AC327" s="125"/>
      <c r="AD327" s="125"/>
      <c r="AE327" s="125"/>
      <c r="AF327" s="125"/>
      <c r="AG327" s="125"/>
      <c r="AH327" s="125"/>
      <c r="AI327" s="125"/>
      <c r="AJ327" s="125"/>
      <c r="AK327" s="125"/>
      <c r="AL327" s="125"/>
      <c r="AM327" s="125"/>
      <c r="AN327" s="125"/>
      <c r="AO327" s="125"/>
      <c r="AP327" s="125"/>
      <c r="AQ327" s="125"/>
      <c r="AR327" s="125"/>
      <c r="AS327" s="125"/>
      <c r="AT327" s="125"/>
      <c r="AU327" s="125"/>
      <c r="AV327" s="125"/>
      <c r="AW327" s="125"/>
      <c r="AX327" s="125"/>
      <c r="AY327" s="125"/>
      <c r="AZ327" s="125"/>
      <c r="BA327" s="125"/>
      <c r="BB327" s="125"/>
      <c r="BC327" s="125"/>
      <c r="BD327" s="125"/>
      <c r="BE327" s="125"/>
      <c r="BF327" s="125"/>
      <c r="BG327" s="125"/>
    </row>
    <row r="328" spans="1:59" s="131" customFormat="1" x14ac:dyDescent="0.2">
      <c r="A328" s="106"/>
      <c r="B328" s="127"/>
      <c r="C328" s="37"/>
      <c r="D328" s="38"/>
      <c r="E328" s="128"/>
      <c r="F328" s="129"/>
      <c r="G328" s="130"/>
      <c r="H328" s="130"/>
      <c r="I328" s="130"/>
      <c r="J328" s="130"/>
      <c r="K328" s="130"/>
      <c r="L328" s="130"/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130"/>
      <c r="AD328" s="130"/>
      <c r="AE328" s="130"/>
      <c r="AF328" s="130"/>
      <c r="AG328" s="130"/>
      <c r="AH328" s="130"/>
      <c r="AI328" s="130"/>
      <c r="AJ328" s="130"/>
      <c r="AK328" s="130"/>
      <c r="AL328" s="130"/>
      <c r="AM328" s="130"/>
      <c r="AN328" s="130"/>
      <c r="AO328" s="130"/>
      <c r="AP328" s="130"/>
      <c r="AQ328" s="130"/>
      <c r="AR328" s="130"/>
      <c r="AS328" s="130"/>
      <c r="AT328" s="130"/>
      <c r="AU328" s="130"/>
      <c r="AV328" s="130"/>
      <c r="AW328" s="130"/>
      <c r="AX328" s="130"/>
      <c r="AY328" s="130"/>
      <c r="AZ328" s="130"/>
      <c r="BA328" s="130"/>
      <c r="BB328" s="130"/>
      <c r="BC328" s="130"/>
      <c r="BD328" s="130"/>
      <c r="BE328" s="130"/>
      <c r="BF328" s="130"/>
      <c r="BG328" s="130"/>
    </row>
    <row r="329" spans="1:59" s="131" customFormat="1" ht="104.25" customHeight="1" x14ac:dyDescent="0.2">
      <c r="A329" s="25" t="s">
        <v>367</v>
      </c>
      <c r="B329" s="132" t="s">
        <v>511</v>
      </c>
      <c r="C329" s="73" t="s">
        <v>0</v>
      </c>
      <c r="D329" s="28">
        <v>1</v>
      </c>
      <c r="E329" s="233"/>
      <c r="F329" s="66">
        <f t="shared" ref="F329" si="18">D329*E329</f>
        <v>0</v>
      </c>
      <c r="G329" s="130"/>
      <c r="H329" s="130"/>
      <c r="I329" s="130"/>
      <c r="J329" s="130"/>
      <c r="K329" s="130"/>
      <c r="L329" s="130"/>
      <c r="M329" s="130"/>
      <c r="N329" s="130"/>
      <c r="O329" s="130"/>
      <c r="P329" s="130"/>
      <c r="Q329" s="130"/>
      <c r="R329" s="130"/>
      <c r="S329" s="130"/>
      <c r="T329" s="130"/>
      <c r="U329" s="130"/>
      <c r="V329" s="130"/>
      <c r="W329" s="130"/>
      <c r="X329" s="130"/>
      <c r="Y329" s="130"/>
      <c r="Z329" s="130"/>
      <c r="AA329" s="130"/>
      <c r="AB329" s="130"/>
      <c r="AC329" s="130"/>
      <c r="AD329" s="130"/>
      <c r="AE329" s="130"/>
      <c r="AF329" s="130"/>
      <c r="AG329" s="130"/>
      <c r="AH329" s="130"/>
      <c r="AI329" s="130"/>
      <c r="AJ329" s="130"/>
      <c r="AK329" s="130"/>
      <c r="AL329" s="130"/>
      <c r="AM329" s="130"/>
      <c r="AN329" s="130"/>
      <c r="AO329" s="130"/>
      <c r="AP329" s="130"/>
      <c r="AQ329" s="130"/>
      <c r="AR329" s="130"/>
      <c r="AS329" s="130"/>
      <c r="AT329" s="130"/>
      <c r="AU329" s="130"/>
      <c r="AV329" s="130"/>
      <c r="AW329" s="130"/>
      <c r="AX329" s="130"/>
      <c r="AY329" s="130"/>
      <c r="AZ329" s="130"/>
      <c r="BA329" s="130"/>
      <c r="BB329" s="130"/>
      <c r="BC329" s="130"/>
      <c r="BD329" s="130"/>
      <c r="BE329" s="130"/>
      <c r="BF329" s="130"/>
      <c r="BG329" s="130"/>
    </row>
    <row r="330" spans="1:59" s="131" customFormat="1" x14ac:dyDescent="0.2">
      <c r="A330" s="106"/>
      <c r="B330" s="127"/>
      <c r="C330" s="37"/>
      <c r="D330" s="38"/>
      <c r="E330" s="233"/>
      <c r="F330" s="66"/>
      <c r="G330" s="130"/>
      <c r="H330" s="130"/>
      <c r="I330" s="130"/>
      <c r="J330" s="130"/>
      <c r="K330" s="130"/>
      <c r="L330" s="130"/>
      <c r="M330" s="130"/>
      <c r="N330" s="130"/>
      <c r="O330" s="130"/>
      <c r="P330" s="130"/>
      <c r="Q330" s="130"/>
      <c r="R330" s="130"/>
      <c r="S330" s="130"/>
      <c r="T330" s="130"/>
      <c r="U330" s="130"/>
      <c r="V330" s="130"/>
      <c r="W330" s="130"/>
      <c r="X330" s="130"/>
      <c r="Y330" s="130"/>
      <c r="Z330" s="130"/>
      <c r="AA330" s="130"/>
      <c r="AB330" s="130"/>
      <c r="AC330" s="130"/>
      <c r="AD330" s="130"/>
      <c r="AE330" s="130"/>
      <c r="AF330" s="130"/>
      <c r="AG330" s="130"/>
      <c r="AH330" s="130"/>
      <c r="AI330" s="130"/>
      <c r="AJ330" s="130"/>
      <c r="AK330" s="130"/>
      <c r="AL330" s="130"/>
      <c r="AM330" s="130"/>
      <c r="AN330" s="130"/>
      <c r="AO330" s="130"/>
      <c r="AP330" s="130"/>
      <c r="AQ330" s="130"/>
      <c r="AR330" s="130"/>
      <c r="AS330" s="130"/>
      <c r="AT330" s="130"/>
      <c r="AU330" s="130"/>
      <c r="AV330" s="130"/>
      <c r="AW330" s="130"/>
      <c r="AX330" s="130"/>
      <c r="AY330" s="130"/>
      <c r="AZ330" s="130"/>
      <c r="BA330" s="130"/>
      <c r="BB330" s="130"/>
      <c r="BC330" s="130"/>
      <c r="BD330" s="130"/>
      <c r="BE330" s="130"/>
      <c r="BF330" s="130"/>
      <c r="BG330" s="130"/>
    </row>
    <row r="331" spans="1:59" s="131" customFormat="1" ht="87" customHeight="1" x14ac:dyDescent="0.2">
      <c r="A331" s="25" t="s">
        <v>366</v>
      </c>
      <c r="B331" s="134" t="s">
        <v>512</v>
      </c>
      <c r="C331" s="73" t="s">
        <v>0</v>
      </c>
      <c r="D331" s="28">
        <v>1</v>
      </c>
      <c r="E331" s="233"/>
      <c r="F331" s="66">
        <f t="shared" ref="F331" si="19">D331*E331</f>
        <v>0</v>
      </c>
      <c r="G331" s="130"/>
      <c r="H331" s="130"/>
      <c r="I331" s="130"/>
      <c r="J331" s="130"/>
      <c r="K331" s="130"/>
      <c r="L331" s="130"/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  <c r="X331" s="130"/>
      <c r="Y331" s="130"/>
      <c r="Z331" s="130"/>
      <c r="AA331" s="130"/>
      <c r="AB331" s="130"/>
      <c r="AC331" s="130"/>
      <c r="AD331" s="130"/>
      <c r="AE331" s="130"/>
      <c r="AF331" s="130"/>
      <c r="AG331" s="130"/>
      <c r="AH331" s="130"/>
      <c r="AI331" s="130"/>
      <c r="AJ331" s="130"/>
      <c r="AK331" s="130"/>
      <c r="AL331" s="130"/>
      <c r="AM331" s="130"/>
      <c r="AN331" s="130"/>
      <c r="AO331" s="130"/>
      <c r="AP331" s="130"/>
      <c r="AQ331" s="130"/>
      <c r="AR331" s="130"/>
      <c r="AS331" s="130"/>
      <c r="AT331" s="130"/>
      <c r="AU331" s="130"/>
      <c r="AV331" s="130"/>
      <c r="AW331" s="130"/>
      <c r="AX331" s="130"/>
      <c r="AY331" s="130"/>
      <c r="AZ331" s="130"/>
      <c r="BA331" s="130"/>
      <c r="BB331" s="130"/>
      <c r="BC331" s="130"/>
      <c r="BD331" s="130"/>
      <c r="BE331" s="130"/>
      <c r="BF331" s="130"/>
      <c r="BG331" s="130"/>
    </row>
    <row r="332" spans="1:59" s="131" customFormat="1" x14ac:dyDescent="0.2">
      <c r="A332" s="106"/>
      <c r="B332" s="132"/>
      <c r="C332" s="37"/>
      <c r="D332" s="38"/>
      <c r="E332" s="233"/>
      <c r="F332" s="66"/>
      <c r="G332" s="130"/>
      <c r="H332" s="130"/>
      <c r="I332" s="130"/>
      <c r="J332" s="130"/>
      <c r="K332" s="130"/>
      <c r="L332" s="130"/>
      <c r="M332" s="130"/>
      <c r="N332" s="130"/>
      <c r="O332" s="130"/>
      <c r="P332" s="130"/>
      <c r="Q332" s="130"/>
      <c r="R332" s="130"/>
      <c r="S332" s="130"/>
      <c r="T332" s="130"/>
      <c r="U332" s="130"/>
      <c r="V332" s="130"/>
      <c r="W332" s="130"/>
      <c r="X332" s="130"/>
      <c r="Y332" s="130"/>
      <c r="Z332" s="130"/>
      <c r="AA332" s="130"/>
      <c r="AB332" s="130"/>
      <c r="AC332" s="130"/>
      <c r="AD332" s="130"/>
      <c r="AE332" s="130"/>
      <c r="AF332" s="130"/>
      <c r="AG332" s="130"/>
      <c r="AH332" s="130"/>
      <c r="AI332" s="130"/>
      <c r="AJ332" s="130"/>
      <c r="AK332" s="130"/>
      <c r="AL332" s="130"/>
      <c r="AM332" s="130"/>
      <c r="AN332" s="130"/>
      <c r="AO332" s="130"/>
      <c r="AP332" s="130"/>
      <c r="AQ332" s="130"/>
      <c r="AR332" s="130"/>
      <c r="AS332" s="130"/>
      <c r="AT332" s="130"/>
      <c r="AU332" s="130"/>
      <c r="AV332" s="130"/>
      <c r="AW332" s="130"/>
      <c r="AX332" s="130"/>
      <c r="AY332" s="130"/>
      <c r="AZ332" s="130"/>
      <c r="BA332" s="130"/>
      <c r="BB332" s="130"/>
      <c r="BC332" s="130"/>
      <c r="BD332" s="130"/>
      <c r="BE332" s="130"/>
      <c r="BF332" s="130"/>
      <c r="BG332" s="130"/>
    </row>
    <row r="333" spans="1:59" s="131" customFormat="1" ht="73.5" customHeight="1" x14ac:dyDescent="0.2">
      <c r="A333" s="25" t="s">
        <v>365</v>
      </c>
      <c r="B333" s="134" t="s">
        <v>513</v>
      </c>
      <c r="C333" s="73" t="s">
        <v>0</v>
      </c>
      <c r="D333" s="28">
        <v>1</v>
      </c>
      <c r="E333" s="233"/>
      <c r="F333" s="66">
        <f t="shared" ref="F333" si="20">D333*E333</f>
        <v>0</v>
      </c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  <c r="Z333" s="130"/>
      <c r="AA333" s="130"/>
      <c r="AB333" s="130"/>
      <c r="AC333" s="130"/>
      <c r="AD333" s="130"/>
      <c r="AE333" s="130"/>
      <c r="AF333" s="130"/>
      <c r="AG333" s="130"/>
      <c r="AH333" s="130"/>
      <c r="AI333" s="130"/>
      <c r="AJ333" s="130"/>
      <c r="AK333" s="130"/>
      <c r="AL333" s="130"/>
      <c r="AM333" s="130"/>
      <c r="AN333" s="130"/>
      <c r="AO333" s="130"/>
      <c r="AP333" s="130"/>
      <c r="AQ333" s="130"/>
      <c r="AR333" s="130"/>
      <c r="AS333" s="130"/>
      <c r="AT333" s="130"/>
      <c r="AU333" s="130"/>
      <c r="AV333" s="130"/>
      <c r="AW333" s="130"/>
      <c r="AX333" s="130"/>
      <c r="AY333" s="130"/>
      <c r="AZ333" s="130"/>
      <c r="BA333" s="130"/>
      <c r="BB333" s="130"/>
      <c r="BC333" s="130"/>
      <c r="BD333" s="130"/>
      <c r="BE333" s="130"/>
      <c r="BF333" s="130"/>
      <c r="BG333" s="130"/>
    </row>
    <row r="334" spans="1:59" s="131" customFormat="1" x14ac:dyDescent="0.2">
      <c r="A334" s="106"/>
      <c r="B334" s="127"/>
      <c r="C334" s="37"/>
      <c r="D334" s="38"/>
      <c r="E334" s="233"/>
      <c r="F334" s="66"/>
      <c r="G334" s="130"/>
      <c r="H334" s="130"/>
      <c r="I334" s="130"/>
      <c r="J334" s="130"/>
      <c r="K334" s="130"/>
      <c r="L334" s="130"/>
      <c r="M334" s="130"/>
      <c r="N334" s="130"/>
      <c r="O334" s="130"/>
      <c r="P334" s="130"/>
      <c r="Q334" s="130"/>
      <c r="R334" s="130"/>
      <c r="S334" s="130"/>
      <c r="T334" s="130"/>
      <c r="U334" s="130"/>
      <c r="V334" s="130"/>
      <c r="W334" s="130"/>
      <c r="X334" s="130"/>
      <c r="Y334" s="130"/>
      <c r="Z334" s="130"/>
      <c r="AA334" s="130"/>
      <c r="AB334" s="130"/>
      <c r="AC334" s="130"/>
      <c r="AD334" s="130"/>
      <c r="AE334" s="130"/>
      <c r="AF334" s="130"/>
      <c r="AG334" s="130"/>
      <c r="AH334" s="130"/>
      <c r="AI334" s="130"/>
      <c r="AJ334" s="130"/>
      <c r="AK334" s="130"/>
      <c r="AL334" s="130"/>
      <c r="AM334" s="130"/>
      <c r="AN334" s="130"/>
      <c r="AO334" s="130"/>
      <c r="AP334" s="130"/>
      <c r="AQ334" s="130"/>
      <c r="AR334" s="130"/>
      <c r="AS334" s="130"/>
      <c r="AT334" s="130"/>
      <c r="AU334" s="130"/>
      <c r="AV334" s="130"/>
      <c r="AW334" s="130"/>
      <c r="AX334" s="130"/>
      <c r="AY334" s="130"/>
      <c r="AZ334" s="130"/>
      <c r="BA334" s="130"/>
      <c r="BB334" s="130"/>
      <c r="BC334" s="130"/>
      <c r="BD334" s="130"/>
      <c r="BE334" s="130"/>
      <c r="BF334" s="130"/>
      <c r="BG334" s="130"/>
    </row>
    <row r="335" spans="1:59" s="131" customFormat="1" ht="105" customHeight="1" x14ac:dyDescent="0.2">
      <c r="A335" s="25" t="s">
        <v>364</v>
      </c>
      <c r="B335" s="132" t="s">
        <v>514</v>
      </c>
      <c r="C335" s="73" t="s">
        <v>0</v>
      </c>
      <c r="D335" s="28">
        <v>1</v>
      </c>
      <c r="E335" s="233"/>
      <c r="F335" s="66">
        <f t="shared" ref="F335" si="21">D335*E335</f>
        <v>0</v>
      </c>
      <c r="G335" s="130"/>
      <c r="H335" s="130"/>
      <c r="I335" s="130"/>
      <c r="J335" s="130"/>
      <c r="K335" s="130"/>
      <c r="L335" s="130"/>
      <c r="M335" s="130"/>
      <c r="N335" s="130"/>
      <c r="O335" s="130"/>
      <c r="P335" s="130"/>
      <c r="Q335" s="130"/>
      <c r="R335" s="130"/>
      <c r="S335" s="130"/>
      <c r="T335" s="130"/>
      <c r="U335" s="130"/>
      <c r="V335" s="130"/>
      <c r="W335" s="130"/>
      <c r="X335" s="130"/>
      <c r="Y335" s="130"/>
      <c r="Z335" s="130"/>
      <c r="AA335" s="130"/>
      <c r="AB335" s="130"/>
      <c r="AC335" s="130"/>
      <c r="AD335" s="130"/>
      <c r="AE335" s="130"/>
      <c r="AF335" s="130"/>
      <c r="AG335" s="130"/>
      <c r="AH335" s="130"/>
      <c r="AI335" s="130"/>
      <c r="AJ335" s="130"/>
      <c r="AK335" s="130"/>
      <c r="AL335" s="130"/>
      <c r="AM335" s="130"/>
      <c r="AN335" s="130"/>
      <c r="AO335" s="130"/>
      <c r="AP335" s="130"/>
      <c r="AQ335" s="130"/>
      <c r="AR335" s="130"/>
      <c r="AS335" s="130"/>
      <c r="AT335" s="130"/>
      <c r="AU335" s="130"/>
      <c r="AV335" s="130"/>
      <c r="AW335" s="130"/>
      <c r="AX335" s="130"/>
      <c r="AY335" s="130"/>
      <c r="AZ335" s="130"/>
      <c r="BA335" s="130"/>
      <c r="BB335" s="130"/>
      <c r="BC335" s="130"/>
      <c r="BD335" s="130"/>
      <c r="BE335" s="130"/>
      <c r="BF335" s="130"/>
      <c r="BG335" s="130"/>
    </row>
    <row r="336" spans="1:59" s="131" customFormat="1" x14ac:dyDescent="0.2">
      <c r="A336" s="106"/>
      <c r="B336" s="127"/>
      <c r="C336" s="37"/>
      <c r="D336" s="38"/>
      <c r="E336" s="233"/>
      <c r="F336" s="66"/>
      <c r="G336" s="130"/>
      <c r="H336" s="130"/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130"/>
      <c r="AD336" s="130"/>
      <c r="AE336" s="130"/>
      <c r="AF336" s="130"/>
      <c r="AG336" s="130"/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  <c r="AT336" s="130"/>
      <c r="AU336" s="130"/>
      <c r="AV336" s="130"/>
      <c r="AW336" s="130"/>
      <c r="AX336" s="130"/>
      <c r="AY336" s="130"/>
      <c r="AZ336" s="130"/>
      <c r="BA336" s="130"/>
      <c r="BB336" s="130"/>
      <c r="BC336" s="130"/>
      <c r="BD336" s="130"/>
      <c r="BE336" s="130"/>
      <c r="BF336" s="130"/>
      <c r="BG336" s="130"/>
    </row>
    <row r="337" spans="1:59" s="131" customFormat="1" ht="86.25" customHeight="1" x14ac:dyDescent="0.2">
      <c r="A337" s="25" t="s">
        <v>363</v>
      </c>
      <c r="B337" s="134" t="s">
        <v>515</v>
      </c>
      <c r="C337" s="73" t="s">
        <v>0</v>
      </c>
      <c r="D337" s="28">
        <v>1</v>
      </c>
      <c r="E337" s="233"/>
      <c r="F337" s="66">
        <f t="shared" ref="F337" si="22">D337*E337</f>
        <v>0</v>
      </c>
      <c r="G337" s="130"/>
      <c r="H337" s="130"/>
      <c r="I337" s="130"/>
      <c r="J337" s="130"/>
      <c r="K337" s="130"/>
      <c r="L337" s="130"/>
      <c r="M337" s="130"/>
      <c r="N337" s="130"/>
      <c r="O337" s="130"/>
      <c r="P337" s="130"/>
      <c r="Q337" s="130"/>
      <c r="R337" s="130"/>
      <c r="S337" s="130"/>
      <c r="T337" s="130"/>
      <c r="U337" s="130"/>
      <c r="V337" s="130"/>
      <c r="W337" s="130"/>
      <c r="X337" s="130"/>
      <c r="Y337" s="130"/>
      <c r="Z337" s="130"/>
      <c r="AA337" s="130"/>
      <c r="AB337" s="130"/>
      <c r="AC337" s="130"/>
      <c r="AD337" s="130"/>
      <c r="AE337" s="130"/>
      <c r="AF337" s="130"/>
      <c r="AG337" s="130"/>
      <c r="AH337" s="130"/>
      <c r="AI337" s="130"/>
      <c r="AJ337" s="130"/>
      <c r="AK337" s="130"/>
      <c r="AL337" s="130"/>
      <c r="AM337" s="130"/>
      <c r="AN337" s="130"/>
      <c r="AO337" s="130"/>
      <c r="AP337" s="130"/>
      <c r="AQ337" s="130"/>
      <c r="AR337" s="130"/>
      <c r="AS337" s="130"/>
      <c r="AT337" s="130"/>
      <c r="AU337" s="130"/>
      <c r="AV337" s="130"/>
      <c r="AW337" s="130"/>
      <c r="AX337" s="130"/>
      <c r="AY337" s="130"/>
      <c r="AZ337" s="130"/>
      <c r="BA337" s="130"/>
      <c r="BB337" s="130"/>
      <c r="BC337" s="130"/>
      <c r="BD337" s="130"/>
      <c r="BE337" s="130"/>
      <c r="BF337" s="130"/>
      <c r="BG337" s="130"/>
    </row>
    <row r="338" spans="1:59" s="131" customFormat="1" x14ac:dyDescent="0.2">
      <c r="A338" s="106"/>
      <c r="B338" s="127"/>
      <c r="C338" s="37"/>
      <c r="D338" s="38"/>
      <c r="E338" s="233"/>
      <c r="F338" s="66"/>
      <c r="G338" s="130"/>
      <c r="H338" s="130"/>
      <c r="I338" s="130"/>
      <c r="J338" s="130"/>
      <c r="K338" s="130"/>
      <c r="L338" s="130"/>
      <c r="M338" s="130"/>
      <c r="N338" s="130"/>
      <c r="O338" s="130"/>
      <c r="P338" s="130"/>
      <c r="Q338" s="130"/>
      <c r="R338" s="130"/>
      <c r="S338" s="130"/>
      <c r="T338" s="130"/>
      <c r="U338" s="130"/>
      <c r="V338" s="130"/>
      <c r="W338" s="130"/>
      <c r="X338" s="130"/>
      <c r="Y338" s="130"/>
      <c r="Z338" s="130"/>
      <c r="AA338" s="130"/>
      <c r="AB338" s="130"/>
      <c r="AC338" s="130"/>
      <c r="AD338" s="130"/>
      <c r="AE338" s="130"/>
      <c r="AF338" s="130"/>
      <c r="AG338" s="130"/>
      <c r="AH338" s="130"/>
      <c r="AI338" s="130"/>
      <c r="AJ338" s="130"/>
      <c r="AK338" s="130"/>
      <c r="AL338" s="130"/>
      <c r="AM338" s="130"/>
      <c r="AN338" s="130"/>
      <c r="AO338" s="130"/>
      <c r="AP338" s="130"/>
      <c r="AQ338" s="130"/>
      <c r="AR338" s="130"/>
      <c r="AS338" s="130"/>
      <c r="AT338" s="130"/>
      <c r="AU338" s="130"/>
      <c r="AV338" s="130"/>
      <c r="AW338" s="130"/>
      <c r="AX338" s="130"/>
      <c r="AY338" s="130"/>
      <c r="AZ338" s="130"/>
      <c r="BA338" s="130"/>
      <c r="BB338" s="130"/>
      <c r="BC338" s="130"/>
      <c r="BD338" s="130"/>
      <c r="BE338" s="130"/>
      <c r="BF338" s="130"/>
      <c r="BG338" s="130"/>
    </row>
    <row r="339" spans="1:59" s="131" customFormat="1" ht="117" customHeight="1" x14ac:dyDescent="0.2">
      <c r="A339" s="25" t="s">
        <v>362</v>
      </c>
      <c r="B339" s="132" t="s">
        <v>516</v>
      </c>
      <c r="C339" s="73" t="s">
        <v>0</v>
      </c>
      <c r="D339" s="28">
        <v>1</v>
      </c>
      <c r="E339" s="233"/>
      <c r="F339" s="66">
        <f t="shared" ref="F339" si="23">D339*E339</f>
        <v>0</v>
      </c>
      <c r="G339" s="130"/>
      <c r="H339" s="130"/>
      <c r="I339" s="130"/>
      <c r="J339" s="130"/>
      <c r="K339" s="130"/>
      <c r="L339" s="130"/>
      <c r="M339" s="130"/>
      <c r="N339" s="130"/>
      <c r="O339" s="130"/>
      <c r="P339" s="130"/>
      <c r="Q339" s="130"/>
      <c r="R339" s="130"/>
      <c r="S339" s="130"/>
      <c r="T339" s="130"/>
      <c r="U339" s="130"/>
      <c r="V339" s="130"/>
      <c r="W339" s="130"/>
      <c r="X339" s="130"/>
      <c r="Y339" s="130"/>
      <c r="Z339" s="130"/>
      <c r="AA339" s="130"/>
      <c r="AB339" s="130"/>
      <c r="AC339" s="130"/>
      <c r="AD339" s="130"/>
      <c r="AE339" s="130"/>
      <c r="AF339" s="130"/>
      <c r="AG339" s="130"/>
      <c r="AH339" s="130"/>
      <c r="AI339" s="130"/>
      <c r="AJ339" s="130"/>
      <c r="AK339" s="130"/>
      <c r="AL339" s="130"/>
      <c r="AM339" s="130"/>
      <c r="AN339" s="130"/>
      <c r="AO339" s="130"/>
      <c r="AP339" s="130"/>
      <c r="AQ339" s="130"/>
      <c r="AR339" s="130"/>
      <c r="AS339" s="130"/>
      <c r="AT339" s="130"/>
      <c r="AU339" s="130"/>
      <c r="AV339" s="130"/>
      <c r="AW339" s="130"/>
      <c r="AX339" s="130"/>
      <c r="AY339" s="130"/>
      <c r="AZ339" s="130"/>
      <c r="BA339" s="130"/>
      <c r="BB339" s="130"/>
      <c r="BC339" s="130"/>
      <c r="BD339" s="130"/>
      <c r="BE339" s="130"/>
      <c r="BF339" s="130"/>
      <c r="BG339" s="130"/>
    </row>
    <row r="340" spans="1:59" s="131" customFormat="1" x14ac:dyDescent="0.2">
      <c r="A340" s="106"/>
      <c r="B340" s="127"/>
      <c r="C340" s="37"/>
      <c r="D340" s="38"/>
      <c r="E340" s="233"/>
      <c r="F340" s="66"/>
      <c r="G340" s="130"/>
      <c r="H340" s="130"/>
      <c r="I340" s="130"/>
      <c r="J340" s="130"/>
      <c r="K340" s="130"/>
      <c r="L340" s="130"/>
      <c r="M340" s="130"/>
      <c r="N340" s="130"/>
      <c r="O340" s="130"/>
      <c r="P340" s="130"/>
      <c r="Q340" s="130"/>
      <c r="R340" s="130"/>
      <c r="S340" s="130"/>
      <c r="T340" s="130"/>
      <c r="U340" s="130"/>
      <c r="V340" s="130"/>
      <c r="W340" s="130"/>
      <c r="X340" s="130"/>
      <c r="Y340" s="130"/>
      <c r="Z340" s="130"/>
      <c r="AA340" s="130"/>
      <c r="AB340" s="130"/>
      <c r="AC340" s="130"/>
      <c r="AD340" s="130"/>
      <c r="AE340" s="130"/>
      <c r="AF340" s="130"/>
      <c r="AG340" s="130"/>
      <c r="AH340" s="130"/>
      <c r="AI340" s="130"/>
      <c r="AJ340" s="130"/>
      <c r="AK340" s="130"/>
      <c r="AL340" s="130"/>
      <c r="AM340" s="130"/>
      <c r="AN340" s="130"/>
      <c r="AO340" s="130"/>
      <c r="AP340" s="130"/>
      <c r="AQ340" s="130"/>
      <c r="AR340" s="130"/>
      <c r="AS340" s="130"/>
      <c r="AT340" s="130"/>
      <c r="AU340" s="130"/>
      <c r="AV340" s="130"/>
      <c r="AW340" s="130"/>
      <c r="AX340" s="130"/>
      <c r="AY340" s="130"/>
      <c r="AZ340" s="130"/>
      <c r="BA340" s="130"/>
      <c r="BB340" s="130"/>
      <c r="BC340" s="130"/>
      <c r="BD340" s="130"/>
      <c r="BE340" s="130"/>
      <c r="BF340" s="130"/>
      <c r="BG340" s="130"/>
    </row>
    <row r="341" spans="1:59" s="18" customFormat="1" x14ac:dyDescent="0.2">
      <c r="A341" s="74" t="s">
        <v>5</v>
      </c>
      <c r="B341" s="75" t="s">
        <v>3</v>
      </c>
      <c r="C341" s="76" t="s">
        <v>6</v>
      </c>
      <c r="D341" s="77" t="s">
        <v>7</v>
      </c>
      <c r="E341" s="78" t="s">
        <v>8</v>
      </c>
      <c r="F341" s="79" t="s">
        <v>9</v>
      </c>
    </row>
    <row r="342" spans="1:59" s="18" customFormat="1" x14ac:dyDescent="0.2">
      <c r="A342" s="62"/>
      <c r="B342" s="63"/>
      <c r="C342" s="37"/>
      <c r="D342" s="38"/>
      <c r="E342" s="3"/>
      <c r="F342" s="46"/>
    </row>
    <row r="343" spans="1:59" s="131" customFormat="1" ht="86.25" customHeight="1" x14ac:dyDescent="0.2">
      <c r="A343" s="25" t="s">
        <v>361</v>
      </c>
      <c r="B343" s="134" t="s">
        <v>517</v>
      </c>
      <c r="C343" s="73" t="s">
        <v>0</v>
      </c>
      <c r="D343" s="28">
        <v>1</v>
      </c>
      <c r="E343" s="233"/>
      <c r="F343" s="66">
        <f t="shared" ref="F343" si="24">D343*E343</f>
        <v>0</v>
      </c>
      <c r="G343" s="130"/>
      <c r="H343" s="130"/>
      <c r="I343" s="130"/>
      <c r="J343" s="130"/>
      <c r="K343" s="130"/>
      <c r="L343" s="130"/>
      <c r="M343" s="130"/>
      <c r="N343" s="130"/>
      <c r="O343" s="130"/>
      <c r="P343" s="130"/>
      <c r="Q343" s="130"/>
      <c r="R343" s="130"/>
      <c r="S343" s="130"/>
      <c r="T343" s="130"/>
      <c r="U343" s="130"/>
      <c r="V343" s="130"/>
      <c r="W343" s="130"/>
      <c r="X343" s="130"/>
      <c r="Y343" s="130"/>
      <c r="Z343" s="130"/>
      <c r="AA343" s="130"/>
      <c r="AB343" s="130"/>
      <c r="AC343" s="130"/>
      <c r="AD343" s="130"/>
      <c r="AE343" s="130"/>
      <c r="AF343" s="130"/>
      <c r="AG343" s="130"/>
      <c r="AH343" s="130"/>
      <c r="AI343" s="130"/>
      <c r="AJ343" s="130"/>
      <c r="AK343" s="130"/>
      <c r="AL343" s="130"/>
      <c r="AM343" s="130"/>
      <c r="AN343" s="130"/>
      <c r="AO343" s="130"/>
      <c r="AP343" s="130"/>
      <c r="AQ343" s="130"/>
      <c r="AR343" s="130"/>
      <c r="AS343" s="130"/>
      <c r="AT343" s="130"/>
      <c r="AU343" s="130"/>
      <c r="AV343" s="130"/>
      <c r="AW343" s="130"/>
      <c r="AX343" s="130"/>
      <c r="AY343" s="130"/>
      <c r="AZ343" s="130"/>
      <c r="BA343" s="130"/>
      <c r="BB343" s="130"/>
      <c r="BC343" s="130"/>
      <c r="BD343" s="130"/>
      <c r="BE343" s="130"/>
      <c r="BF343" s="130"/>
      <c r="BG343" s="130"/>
    </row>
    <row r="344" spans="1:59" s="131" customFormat="1" x14ac:dyDescent="0.2">
      <c r="A344" s="106"/>
      <c r="B344" s="127"/>
      <c r="C344" s="37"/>
      <c r="D344" s="38"/>
      <c r="E344" s="233"/>
      <c r="F344" s="66"/>
      <c r="G344" s="130"/>
      <c r="H344" s="130"/>
      <c r="I344" s="130"/>
      <c r="J344" s="130"/>
      <c r="K344" s="130"/>
      <c r="L344" s="130"/>
      <c r="M344" s="130"/>
      <c r="N344" s="130"/>
      <c r="O344" s="130"/>
      <c r="P344" s="130"/>
      <c r="Q344" s="130"/>
      <c r="R344" s="130"/>
      <c r="S344" s="130"/>
      <c r="T344" s="130"/>
      <c r="U344" s="130"/>
      <c r="V344" s="130"/>
      <c r="W344" s="130"/>
      <c r="X344" s="130"/>
      <c r="Y344" s="130"/>
      <c r="Z344" s="130"/>
      <c r="AA344" s="130"/>
      <c r="AB344" s="130"/>
      <c r="AC344" s="130"/>
      <c r="AD344" s="130"/>
      <c r="AE344" s="130"/>
      <c r="AF344" s="130"/>
      <c r="AG344" s="130"/>
      <c r="AH344" s="130"/>
      <c r="AI344" s="130"/>
      <c r="AJ344" s="130"/>
      <c r="AK344" s="130"/>
      <c r="AL344" s="130"/>
      <c r="AM344" s="130"/>
      <c r="AN344" s="130"/>
      <c r="AO344" s="130"/>
      <c r="AP344" s="130"/>
      <c r="AQ344" s="130"/>
      <c r="AR344" s="130"/>
      <c r="AS344" s="130"/>
      <c r="AT344" s="130"/>
      <c r="AU344" s="130"/>
      <c r="AV344" s="130"/>
      <c r="AW344" s="130"/>
      <c r="AX344" s="130"/>
      <c r="AY344" s="130"/>
      <c r="AZ344" s="130"/>
      <c r="BA344" s="130"/>
      <c r="BB344" s="130"/>
      <c r="BC344" s="130"/>
      <c r="BD344" s="130"/>
      <c r="BE344" s="130"/>
      <c r="BF344" s="130"/>
      <c r="BG344" s="130"/>
    </row>
    <row r="345" spans="1:59" s="131" customFormat="1" ht="117" customHeight="1" x14ac:dyDescent="0.2">
      <c r="A345" s="25" t="s">
        <v>360</v>
      </c>
      <c r="B345" s="132" t="s">
        <v>518</v>
      </c>
      <c r="C345" s="73" t="s">
        <v>0</v>
      </c>
      <c r="D345" s="28">
        <v>1</v>
      </c>
      <c r="E345" s="233"/>
      <c r="F345" s="66">
        <f t="shared" ref="F345" si="25">D345*E345</f>
        <v>0</v>
      </c>
      <c r="G345" s="130"/>
      <c r="H345" s="130"/>
      <c r="I345" s="130"/>
      <c r="J345" s="130"/>
      <c r="K345" s="130"/>
      <c r="L345" s="130"/>
      <c r="M345" s="130"/>
      <c r="N345" s="130"/>
      <c r="O345" s="130"/>
      <c r="P345" s="130"/>
      <c r="Q345" s="130"/>
      <c r="R345" s="130"/>
      <c r="S345" s="130"/>
      <c r="T345" s="130"/>
      <c r="U345" s="130"/>
      <c r="V345" s="130"/>
      <c r="W345" s="130"/>
      <c r="X345" s="130"/>
      <c r="Y345" s="130"/>
      <c r="Z345" s="130"/>
      <c r="AA345" s="130"/>
      <c r="AB345" s="130"/>
      <c r="AC345" s="130"/>
      <c r="AD345" s="130"/>
      <c r="AE345" s="130"/>
      <c r="AF345" s="130"/>
      <c r="AG345" s="130"/>
      <c r="AH345" s="130"/>
      <c r="AI345" s="130"/>
      <c r="AJ345" s="130"/>
      <c r="AK345" s="130"/>
      <c r="AL345" s="130"/>
      <c r="AM345" s="130"/>
      <c r="AN345" s="130"/>
      <c r="AO345" s="130"/>
      <c r="AP345" s="130"/>
      <c r="AQ345" s="130"/>
      <c r="AR345" s="130"/>
      <c r="AS345" s="130"/>
      <c r="AT345" s="130"/>
      <c r="AU345" s="130"/>
      <c r="AV345" s="130"/>
      <c r="AW345" s="130"/>
      <c r="AX345" s="130"/>
      <c r="AY345" s="130"/>
      <c r="AZ345" s="130"/>
      <c r="BA345" s="130"/>
      <c r="BB345" s="130"/>
      <c r="BC345" s="130"/>
      <c r="BD345" s="130"/>
      <c r="BE345" s="130"/>
      <c r="BF345" s="130"/>
      <c r="BG345" s="130"/>
    </row>
    <row r="346" spans="1:59" s="131" customFormat="1" x14ac:dyDescent="0.2">
      <c r="A346" s="106"/>
      <c r="B346" s="127"/>
      <c r="C346" s="37"/>
      <c r="D346" s="38"/>
      <c r="E346" s="233"/>
      <c r="F346" s="66"/>
      <c r="G346" s="130"/>
      <c r="H346" s="130"/>
      <c r="I346" s="130"/>
      <c r="J346" s="130"/>
      <c r="K346" s="130"/>
      <c r="L346" s="130"/>
      <c r="M346" s="130"/>
      <c r="N346" s="130"/>
      <c r="O346" s="130"/>
      <c r="P346" s="130"/>
      <c r="Q346" s="130"/>
      <c r="R346" s="130"/>
      <c r="S346" s="130"/>
      <c r="T346" s="130"/>
      <c r="U346" s="130"/>
      <c r="V346" s="130"/>
      <c r="W346" s="130"/>
      <c r="X346" s="130"/>
      <c r="Y346" s="130"/>
      <c r="Z346" s="130"/>
      <c r="AA346" s="130"/>
      <c r="AB346" s="130"/>
      <c r="AC346" s="130"/>
      <c r="AD346" s="130"/>
      <c r="AE346" s="130"/>
      <c r="AF346" s="130"/>
      <c r="AG346" s="130"/>
      <c r="AH346" s="130"/>
      <c r="AI346" s="130"/>
      <c r="AJ346" s="130"/>
      <c r="AK346" s="130"/>
      <c r="AL346" s="130"/>
      <c r="AM346" s="130"/>
      <c r="AN346" s="130"/>
      <c r="AO346" s="130"/>
      <c r="AP346" s="130"/>
      <c r="AQ346" s="130"/>
      <c r="AR346" s="130"/>
      <c r="AS346" s="130"/>
      <c r="AT346" s="130"/>
      <c r="AU346" s="130"/>
      <c r="AV346" s="130"/>
      <c r="AW346" s="130"/>
      <c r="AX346" s="130"/>
      <c r="AY346" s="130"/>
      <c r="AZ346" s="130"/>
      <c r="BA346" s="130"/>
      <c r="BB346" s="130"/>
      <c r="BC346" s="130"/>
      <c r="BD346" s="130"/>
      <c r="BE346" s="130"/>
      <c r="BF346" s="130"/>
      <c r="BG346" s="130"/>
    </row>
    <row r="347" spans="1:59" s="131" customFormat="1" ht="89.25" customHeight="1" x14ac:dyDescent="0.2">
      <c r="A347" s="25" t="s">
        <v>359</v>
      </c>
      <c r="B347" s="134" t="s">
        <v>519</v>
      </c>
      <c r="C347" s="73" t="s">
        <v>0</v>
      </c>
      <c r="D347" s="28">
        <v>2</v>
      </c>
      <c r="E347" s="233"/>
      <c r="F347" s="66">
        <f t="shared" ref="F347" si="26">D347*E347</f>
        <v>0</v>
      </c>
      <c r="G347" s="130"/>
      <c r="H347" s="130"/>
      <c r="I347" s="130"/>
      <c r="J347" s="130"/>
      <c r="K347" s="130"/>
      <c r="L347" s="130"/>
      <c r="M347" s="130"/>
      <c r="N347" s="130"/>
      <c r="O347" s="130"/>
      <c r="P347" s="130"/>
      <c r="Q347" s="130"/>
      <c r="R347" s="130"/>
      <c r="S347" s="130"/>
      <c r="T347" s="130"/>
      <c r="U347" s="130"/>
      <c r="V347" s="130"/>
      <c r="W347" s="130"/>
      <c r="X347" s="130"/>
      <c r="Y347" s="130"/>
      <c r="Z347" s="130"/>
      <c r="AA347" s="130"/>
      <c r="AB347" s="130"/>
      <c r="AC347" s="130"/>
      <c r="AD347" s="130"/>
      <c r="AE347" s="130"/>
      <c r="AF347" s="130"/>
      <c r="AG347" s="130"/>
      <c r="AH347" s="130"/>
      <c r="AI347" s="130"/>
      <c r="AJ347" s="130"/>
      <c r="AK347" s="130"/>
      <c r="AL347" s="130"/>
      <c r="AM347" s="130"/>
      <c r="AN347" s="130"/>
      <c r="AO347" s="130"/>
      <c r="AP347" s="130"/>
      <c r="AQ347" s="130"/>
      <c r="AR347" s="130"/>
      <c r="AS347" s="130"/>
      <c r="AT347" s="130"/>
      <c r="AU347" s="130"/>
      <c r="AV347" s="130"/>
      <c r="AW347" s="130"/>
      <c r="AX347" s="130"/>
      <c r="AY347" s="130"/>
      <c r="AZ347" s="130"/>
      <c r="BA347" s="130"/>
      <c r="BB347" s="130"/>
      <c r="BC347" s="130"/>
      <c r="BD347" s="130"/>
      <c r="BE347" s="130"/>
      <c r="BF347" s="130"/>
      <c r="BG347" s="130"/>
    </row>
    <row r="348" spans="1:59" s="131" customFormat="1" x14ac:dyDescent="0.2">
      <c r="A348" s="106"/>
      <c r="B348" s="127"/>
      <c r="C348" s="37"/>
      <c r="D348" s="38"/>
      <c r="E348" s="233"/>
      <c r="F348" s="66"/>
      <c r="G348" s="130"/>
      <c r="H348" s="130"/>
      <c r="I348" s="130"/>
      <c r="J348" s="130"/>
      <c r="K348" s="130"/>
      <c r="L348" s="130"/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  <c r="Z348" s="130"/>
      <c r="AA348" s="130"/>
      <c r="AB348" s="130"/>
      <c r="AC348" s="130"/>
      <c r="AD348" s="130"/>
      <c r="AE348" s="130"/>
      <c r="AF348" s="130"/>
      <c r="AG348" s="130"/>
      <c r="AH348" s="130"/>
      <c r="AI348" s="130"/>
      <c r="AJ348" s="130"/>
      <c r="AK348" s="130"/>
      <c r="AL348" s="130"/>
      <c r="AM348" s="130"/>
      <c r="AN348" s="130"/>
      <c r="AO348" s="130"/>
      <c r="AP348" s="130"/>
      <c r="AQ348" s="130"/>
      <c r="AR348" s="130"/>
      <c r="AS348" s="130"/>
      <c r="AT348" s="130"/>
      <c r="AU348" s="130"/>
      <c r="AV348" s="130"/>
      <c r="AW348" s="130"/>
      <c r="AX348" s="130"/>
      <c r="AY348" s="130"/>
      <c r="AZ348" s="130"/>
      <c r="BA348" s="130"/>
      <c r="BB348" s="130"/>
      <c r="BC348" s="130"/>
      <c r="BD348" s="130"/>
      <c r="BE348" s="130"/>
      <c r="BF348" s="130"/>
      <c r="BG348" s="130"/>
    </row>
    <row r="349" spans="1:59" s="131" customFormat="1" ht="101.25" customHeight="1" x14ac:dyDescent="0.2">
      <c r="A349" s="25" t="s">
        <v>358</v>
      </c>
      <c r="B349" s="132" t="s">
        <v>520</v>
      </c>
      <c r="C349" s="73" t="s">
        <v>0</v>
      </c>
      <c r="D349" s="28">
        <v>1</v>
      </c>
      <c r="E349" s="233"/>
      <c r="F349" s="66">
        <f t="shared" ref="F349" si="27">D349*E349</f>
        <v>0</v>
      </c>
      <c r="G349" s="130"/>
      <c r="H349" s="130"/>
      <c r="I349" s="130"/>
      <c r="J349" s="130"/>
      <c r="K349" s="130"/>
      <c r="L349" s="130"/>
      <c r="M349" s="130"/>
      <c r="N349" s="130"/>
      <c r="O349" s="130"/>
      <c r="P349" s="130"/>
      <c r="Q349" s="130"/>
      <c r="R349" s="130"/>
      <c r="S349" s="130"/>
      <c r="T349" s="130"/>
      <c r="U349" s="130"/>
      <c r="V349" s="130"/>
      <c r="W349" s="130"/>
      <c r="X349" s="130"/>
      <c r="Y349" s="130"/>
      <c r="Z349" s="130"/>
      <c r="AA349" s="130"/>
      <c r="AB349" s="130"/>
      <c r="AC349" s="130"/>
      <c r="AD349" s="130"/>
      <c r="AE349" s="130"/>
      <c r="AF349" s="130"/>
      <c r="AG349" s="130"/>
      <c r="AH349" s="130"/>
      <c r="AI349" s="130"/>
      <c r="AJ349" s="130"/>
      <c r="AK349" s="130"/>
      <c r="AL349" s="130"/>
      <c r="AM349" s="130"/>
      <c r="AN349" s="130"/>
      <c r="AO349" s="130"/>
      <c r="AP349" s="130"/>
      <c r="AQ349" s="130"/>
      <c r="AR349" s="130"/>
      <c r="AS349" s="130"/>
      <c r="AT349" s="130"/>
      <c r="AU349" s="130"/>
      <c r="AV349" s="130"/>
      <c r="AW349" s="130"/>
      <c r="AX349" s="130"/>
      <c r="AY349" s="130"/>
      <c r="AZ349" s="130"/>
      <c r="BA349" s="130"/>
      <c r="BB349" s="130"/>
      <c r="BC349" s="130"/>
      <c r="BD349" s="130"/>
      <c r="BE349" s="130"/>
      <c r="BF349" s="130"/>
      <c r="BG349" s="130"/>
    </row>
    <row r="350" spans="1:59" s="131" customFormat="1" x14ac:dyDescent="0.2">
      <c r="A350" s="106"/>
      <c r="B350" s="127"/>
      <c r="C350" s="37"/>
      <c r="D350" s="38"/>
      <c r="E350" s="233"/>
      <c r="F350" s="66"/>
      <c r="G350" s="130"/>
      <c r="H350" s="130"/>
      <c r="I350" s="130"/>
      <c r="J350" s="130"/>
      <c r="K350" s="130"/>
      <c r="L350" s="130"/>
      <c r="M350" s="130"/>
      <c r="N350" s="130"/>
      <c r="O350" s="130"/>
      <c r="P350" s="130"/>
      <c r="Q350" s="130"/>
      <c r="R350" s="130"/>
      <c r="S350" s="130"/>
      <c r="T350" s="130"/>
      <c r="U350" s="130"/>
      <c r="V350" s="130"/>
      <c r="W350" s="130"/>
      <c r="X350" s="130"/>
      <c r="Y350" s="130"/>
      <c r="Z350" s="130"/>
      <c r="AA350" s="130"/>
      <c r="AB350" s="130"/>
      <c r="AC350" s="130"/>
      <c r="AD350" s="130"/>
      <c r="AE350" s="130"/>
      <c r="AF350" s="130"/>
      <c r="AG350" s="130"/>
      <c r="AH350" s="130"/>
      <c r="AI350" s="130"/>
      <c r="AJ350" s="130"/>
      <c r="AK350" s="130"/>
      <c r="AL350" s="130"/>
      <c r="AM350" s="130"/>
      <c r="AN350" s="130"/>
      <c r="AO350" s="130"/>
      <c r="AP350" s="130"/>
      <c r="AQ350" s="130"/>
      <c r="AR350" s="130"/>
      <c r="AS350" s="130"/>
      <c r="AT350" s="130"/>
      <c r="AU350" s="130"/>
      <c r="AV350" s="130"/>
      <c r="AW350" s="130"/>
      <c r="AX350" s="130"/>
      <c r="AY350" s="130"/>
      <c r="AZ350" s="130"/>
      <c r="BA350" s="130"/>
      <c r="BB350" s="130"/>
      <c r="BC350" s="130"/>
      <c r="BD350" s="130"/>
      <c r="BE350" s="130"/>
      <c r="BF350" s="130"/>
      <c r="BG350" s="130"/>
    </row>
    <row r="351" spans="1:59" s="131" customFormat="1" ht="74.25" customHeight="1" x14ac:dyDescent="0.2">
      <c r="A351" s="25" t="s">
        <v>357</v>
      </c>
      <c r="B351" s="134" t="s">
        <v>521</v>
      </c>
      <c r="C351" s="73" t="s">
        <v>0</v>
      </c>
      <c r="D351" s="28">
        <v>1</v>
      </c>
      <c r="E351" s="233"/>
      <c r="F351" s="66">
        <f t="shared" ref="F351" si="28">D351*E351</f>
        <v>0</v>
      </c>
      <c r="G351" s="130"/>
      <c r="H351" s="130"/>
      <c r="I351" s="130"/>
      <c r="J351" s="130"/>
      <c r="K351" s="130"/>
      <c r="L351" s="130"/>
      <c r="M351" s="130"/>
      <c r="N351" s="130"/>
      <c r="O351" s="130"/>
      <c r="P351" s="130"/>
      <c r="Q351" s="130"/>
      <c r="R351" s="130"/>
      <c r="S351" s="130"/>
      <c r="T351" s="130"/>
      <c r="U351" s="130"/>
      <c r="V351" s="130"/>
      <c r="W351" s="130"/>
      <c r="X351" s="130"/>
      <c r="Y351" s="130"/>
      <c r="Z351" s="130"/>
      <c r="AA351" s="130"/>
      <c r="AB351" s="130"/>
      <c r="AC351" s="130"/>
      <c r="AD351" s="130"/>
      <c r="AE351" s="130"/>
      <c r="AF351" s="130"/>
      <c r="AG351" s="130"/>
      <c r="AH351" s="130"/>
      <c r="AI351" s="130"/>
      <c r="AJ351" s="130"/>
      <c r="AK351" s="130"/>
      <c r="AL351" s="130"/>
      <c r="AM351" s="130"/>
      <c r="AN351" s="130"/>
      <c r="AO351" s="130"/>
      <c r="AP351" s="130"/>
      <c r="AQ351" s="130"/>
      <c r="AR351" s="130"/>
      <c r="AS351" s="130"/>
      <c r="AT351" s="130"/>
      <c r="AU351" s="130"/>
      <c r="AV351" s="130"/>
      <c r="AW351" s="130"/>
      <c r="AX351" s="130"/>
      <c r="AY351" s="130"/>
      <c r="AZ351" s="130"/>
      <c r="BA351" s="130"/>
      <c r="BB351" s="130"/>
      <c r="BC351" s="130"/>
      <c r="BD351" s="130"/>
      <c r="BE351" s="130"/>
      <c r="BF351" s="130"/>
      <c r="BG351" s="130"/>
    </row>
    <row r="352" spans="1:59" s="131" customFormat="1" x14ac:dyDescent="0.2">
      <c r="A352" s="106"/>
      <c r="B352" s="127"/>
      <c r="C352" s="37"/>
      <c r="D352" s="38"/>
      <c r="E352" s="233"/>
      <c r="F352" s="66"/>
      <c r="G352" s="130"/>
      <c r="H352" s="130"/>
      <c r="I352" s="130"/>
      <c r="J352" s="130"/>
      <c r="K352" s="130"/>
      <c r="L352" s="130"/>
      <c r="M352" s="130"/>
      <c r="N352" s="130"/>
      <c r="O352" s="130"/>
      <c r="P352" s="130"/>
      <c r="Q352" s="130"/>
      <c r="R352" s="130"/>
      <c r="S352" s="130"/>
      <c r="T352" s="130"/>
      <c r="U352" s="130"/>
      <c r="V352" s="130"/>
      <c r="W352" s="130"/>
      <c r="X352" s="130"/>
      <c r="Y352" s="130"/>
      <c r="Z352" s="130"/>
      <c r="AA352" s="130"/>
      <c r="AB352" s="130"/>
      <c r="AC352" s="130"/>
      <c r="AD352" s="130"/>
      <c r="AE352" s="130"/>
      <c r="AF352" s="130"/>
      <c r="AG352" s="130"/>
      <c r="AH352" s="130"/>
      <c r="AI352" s="130"/>
      <c r="AJ352" s="130"/>
      <c r="AK352" s="130"/>
      <c r="AL352" s="130"/>
      <c r="AM352" s="130"/>
      <c r="AN352" s="130"/>
      <c r="AO352" s="130"/>
      <c r="AP352" s="130"/>
      <c r="AQ352" s="130"/>
      <c r="AR352" s="130"/>
      <c r="AS352" s="130"/>
      <c r="AT352" s="130"/>
      <c r="AU352" s="130"/>
      <c r="AV352" s="130"/>
      <c r="AW352" s="130"/>
      <c r="AX352" s="130"/>
      <c r="AY352" s="130"/>
      <c r="AZ352" s="130"/>
      <c r="BA352" s="130"/>
      <c r="BB352" s="130"/>
      <c r="BC352" s="130"/>
      <c r="BD352" s="130"/>
      <c r="BE352" s="130"/>
      <c r="BF352" s="130"/>
      <c r="BG352" s="130"/>
    </row>
    <row r="353" spans="1:59" s="131" customFormat="1" ht="101.25" customHeight="1" x14ac:dyDescent="0.2">
      <c r="A353" s="25" t="s">
        <v>356</v>
      </c>
      <c r="B353" s="132" t="s">
        <v>522</v>
      </c>
      <c r="C353" s="73" t="s">
        <v>0</v>
      </c>
      <c r="D353" s="28">
        <v>3</v>
      </c>
      <c r="E353" s="233"/>
      <c r="F353" s="66">
        <f t="shared" ref="F353" si="29">D353*E353</f>
        <v>0</v>
      </c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30"/>
      <c r="V353" s="130"/>
      <c r="W353" s="130"/>
      <c r="X353" s="130"/>
      <c r="Y353" s="130"/>
      <c r="Z353" s="130"/>
      <c r="AA353" s="130"/>
      <c r="AB353" s="130"/>
      <c r="AC353" s="130"/>
      <c r="AD353" s="130"/>
      <c r="AE353" s="130"/>
      <c r="AF353" s="130"/>
      <c r="AG353" s="130"/>
      <c r="AH353" s="130"/>
      <c r="AI353" s="130"/>
      <c r="AJ353" s="130"/>
      <c r="AK353" s="130"/>
      <c r="AL353" s="130"/>
      <c r="AM353" s="130"/>
      <c r="AN353" s="130"/>
      <c r="AO353" s="130"/>
      <c r="AP353" s="130"/>
      <c r="AQ353" s="130"/>
      <c r="AR353" s="130"/>
      <c r="AS353" s="130"/>
      <c r="AT353" s="130"/>
      <c r="AU353" s="130"/>
      <c r="AV353" s="130"/>
      <c r="AW353" s="130"/>
      <c r="AX353" s="130"/>
      <c r="AY353" s="130"/>
      <c r="AZ353" s="130"/>
      <c r="BA353" s="130"/>
      <c r="BB353" s="130"/>
      <c r="BC353" s="130"/>
      <c r="BD353" s="130"/>
      <c r="BE353" s="130"/>
      <c r="BF353" s="130"/>
      <c r="BG353" s="130"/>
    </row>
    <row r="354" spans="1:59" s="131" customFormat="1" x14ac:dyDescent="0.2">
      <c r="A354" s="106"/>
      <c r="B354" s="127"/>
      <c r="C354" s="37"/>
      <c r="D354" s="38"/>
      <c r="E354" s="233"/>
      <c r="F354" s="66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30"/>
      <c r="V354" s="130"/>
      <c r="W354" s="130"/>
      <c r="X354" s="130"/>
      <c r="Y354" s="130"/>
      <c r="Z354" s="130"/>
      <c r="AA354" s="130"/>
      <c r="AB354" s="130"/>
      <c r="AC354" s="130"/>
      <c r="AD354" s="130"/>
      <c r="AE354" s="130"/>
      <c r="AF354" s="130"/>
      <c r="AG354" s="130"/>
      <c r="AH354" s="130"/>
      <c r="AI354" s="130"/>
      <c r="AJ354" s="130"/>
      <c r="AK354" s="130"/>
      <c r="AL354" s="130"/>
      <c r="AM354" s="130"/>
      <c r="AN354" s="130"/>
      <c r="AO354" s="130"/>
      <c r="AP354" s="130"/>
      <c r="AQ354" s="130"/>
      <c r="AR354" s="130"/>
      <c r="AS354" s="130"/>
      <c r="AT354" s="130"/>
      <c r="AU354" s="130"/>
      <c r="AV354" s="130"/>
      <c r="AW354" s="130"/>
      <c r="AX354" s="130"/>
      <c r="AY354" s="130"/>
      <c r="AZ354" s="130"/>
      <c r="BA354" s="130"/>
      <c r="BB354" s="130"/>
      <c r="BC354" s="130"/>
      <c r="BD354" s="130"/>
      <c r="BE354" s="130"/>
      <c r="BF354" s="130"/>
      <c r="BG354" s="130"/>
    </row>
    <row r="355" spans="1:59" s="131" customFormat="1" ht="108" customHeight="1" x14ac:dyDescent="0.2">
      <c r="A355" s="25" t="s">
        <v>355</v>
      </c>
      <c r="B355" s="132" t="s">
        <v>523</v>
      </c>
      <c r="C355" s="73" t="s">
        <v>0</v>
      </c>
      <c r="D355" s="28">
        <v>1</v>
      </c>
      <c r="E355" s="233"/>
      <c r="F355" s="66">
        <f t="shared" ref="F355" si="30">D355*E355</f>
        <v>0</v>
      </c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30"/>
      <c r="V355" s="130"/>
      <c r="W355" s="130"/>
      <c r="X355" s="130"/>
      <c r="Y355" s="130"/>
      <c r="Z355" s="130"/>
      <c r="AA355" s="130"/>
      <c r="AB355" s="130"/>
      <c r="AC355" s="130"/>
      <c r="AD355" s="130"/>
      <c r="AE355" s="130"/>
      <c r="AF355" s="130"/>
      <c r="AG355" s="130"/>
      <c r="AH355" s="130"/>
      <c r="AI355" s="130"/>
      <c r="AJ355" s="130"/>
      <c r="AK355" s="130"/>
      <c r="AL355" s="130"/>
      <c r="AM355" s="130"/>
      <c r="AN355" s="130"/>
      <c r="AO355" s="130"/>
      <c r="AP355" s="130"/>
      <c r="AQ355" s="130"/>
      <c r="AR355" s="130"/>
      <c r="AS355" s="130"/>
      <c r="AT355" s="130"/>
      <c r="AU355" s="130"/>
      <c r="AV355" s="130"/>
      <c r="AW355" s="130"/>
      <c r="AX355" s="130"/>
      <c r="AY355" s="130"/>
      <c r="AZ355" s="130"/>
      <c r="BA355" s="130"/>
      <c r="BB355" s="130"/>
      <c r="BC355" s="130"/>
      <c r="BD355" s="130"/>
      <c r="BE355" s="130"/>
      <c r="BF355" s="130"/>
      <c r="BG355" s="130"/>
    </row>
    <row r="356" spans="1:59" s="131" customFormat="1" x14ac:dyDescent="0.2">
      <c r="A356" s="106"/>
      <c r="B356" s="127"/>
      <c r="C356" s="37"/>
      <c r="D356" s="38"/>
      <c r="E356" s="233"/>
      <c r="F356" s="66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30"/>
      <c r="V356" s="130"/>
      <c r="W356" s="130"/>
      <c r="X356" s="130"/>
      <c r="Y356" s="130"/>
      <c r="Z356" s="130"/>
      <c r="AA356" s="130"/>
      <c r="AB356" s="130"/>
      <c r="AC356" s="130"/>
      <c r="AD356" s="130"/>
      <c r="AE356" s="130"/>
      <c r="AF356" s="130"/>
      <c r="AG356" s="130"/>
      <c r="AH356" s="130"/>
      <c r="AI356" s="130"/>
      <c r="AJ356" s="130"/>
      <c r="AK356" s="130"/>
      <c r="AL356" s="130"/>
      <c r="AM356" s="130"/>
      <c r="AN356" s="130"/>
      <c r="AO356" s="130"/>
      <c r="AP356" s="130"/>
      <c r="AQ356" s="130"/>
      <c r="AR356" s="130"/>
      <c r="AS356" s="130"/>
      <c r="AT356" s="130"/>
      <c r="AU356" s="130"/>
      <c r="AV356" s="130"/>
      <c r="AW356" s="130"/>
      <c r="AX356" s="130"/>
      <c r="AY356" s="130"/>
      <c r="AZ356" s="130"/>
      <c r="BA356" s="130"/>
      <c r="BB356" s="130"/>
      <c r="BC356" s="130"/>
      <c r="BD356" s="130"/>
      <c r="BE356" s="130"/>
      <c r="BF356" s="130"/>
      <c r="BG356" s="130"/>
    </row>
    <row r="357" spans="1:59" s="18" customFormat="1" x14ac:dyDescent="0.2">
      <c r="A357" s="74" t="s">
        <v>5</v>
      </c>
      <c r="B357" s="75" t="s">
        <v>3</v>
      </c>
      <c r="C357" s="76" t="s">
        <v>6</v>
      </c>
      <c r="D357" s="77" t="s">
        <v>7</v>
      </c>
      <c r="E357" s="78" t="s">
        <v>8</v>
      </c>
      <c r="F357" s="79" t="s">
        <v>9</v>
      </c>
    </row>
    <row r="358" spans="1:59" s="18" customFormat="1" x14ac:dyDescent="0.2">
      <c r="A358" s="62"/>
      <c r="B358" s="63"/>
      <c r="C358" s="37"/>
      <c r="D358" s="38"/>
      <c r="E358" s="3"/>
      <c r="F358" s="46"/>
    </row>
    <row r="359" spans="1:59" s="131" customFormat="1" ht="108" customHeight="1" x14ac:dyDescent="0.2">
      <c r="A359" s="25" t="s">
        <v>354</v>
      </c>
      <c r="B359" s="132" t="s">
        <v>524</v>
      </c>
      <c r="C359" s="73" t="s">
        <v>0</v>
      </c>
      <c r="D359" s="28">
        <v>1</v>
      </c>
      <c r="E359" s="233"/>
      <c r="F359" s="66">
        <f t="shared" ref="F359" si="31">D359*E359</f>
        <v>0</v>
      </c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30"/>
      <c r="V359" s="130"/>
      <c r="W359" s="130"/>
      <c r="X359" s="130"/>
      <c r="Y359" s="130"/>
      <c r="Z359" s="130"/>
      <c r="AA359" s="130"/>
      <c r="AB359" s="130"/>
      <c r="AC359" s="130"/>
      <c r="AD359" s="130"/>
      <c r="AE359" s="130"/>
      <c r="AF359" s="130"/>
      <c r="AG359" s="130"/>
      <c r="AH359" s="130"/>
      <c r="AI359" s="130"/>
      <c r="AJ359" s="130"/>
      <c r="AK359" s="130"/>
      <c r="AL359" s="130"/>
      <c r="AM359" s="130"/>
      <c r="AN359" s="130"/>
      <c r="AO359" s="130"/>
      <c r="AP359" s="130"/>
      <c r="AQ359" s="130"/>
      <c r="AR359" s="130"/>
      <c r="AS359" s="130"/>
      <c r="AT359" s="130"/>
      <c r="AU359" s="130"/>
      <c r="AV359" s="130"/>
      <c r="AW359" s="130"/>
      <c r="AX359" s="130"/>
      <c r="AY359" s="130"/>
      <c r="AZ359" s="130"/>
      <c r="BA359" s="130"/>
      <c r="BB359" s="130"/>
      <c r="BC359" s="130"/>
      <c r="BD359" s="130"/>
      <c r="BE359" s="130"/>
      <c r="BF359" s="130"/>
      <c r="BG359" s="130"/>
    </row>
    <row r="360" spans="1:59" s="131" customFormat="1" x14ac:dyDescent="0.2">
      <c r="A360" s="106"/>
      <c r="B360" s="127"/>
      <c r="C360" s="37"/>
      <c r="D360" s="38"/>
      <c r="E360" s="233"/>
      <c r="F360" s="66"/>
      <c r="G360" s="130"/>
      <c r="H360" s="130"/>
      <c r="I360" s="130"/>
      <c r="J360" s="130"/>
      <c r="K360" s="130"/>
      <c r="L360" s="130"/>
      <c r="M360" s="130"/>
      <c r="N360" s="130"/>
      <c r="O360" s="130"/>
      <c r="P360" s="130"/>
      <c r="Q360" s="130"/>
      <c r="R360" s="130"/>
      <c r="S360" s="130"/>
      <c r="T360" s="130"/>
      <c r="U360" s="130"/>
      <c r="V360" s="130"/>
      <c r="W360" s="130"/>
      <c r="X360" s="130"/>
      <c r="Y360" s="130"/>
      <c r="Z360" s="130"/>
      <c r="AA360" s="130"/>
      <c r="AB360" s="130"/>
      <c r="AC360" s="130"/>
      <c r="AD360" s="130"/>
      <c r="AE360" s="130"/>
      <c r="AF360" s="130"/>
      <c r="AG360" s="130"/>
      <c r="AH360" s="130"/>
      <c r="AI360" s="130"/>
      <c r="AJ360" s="130"/>
      <c r="AK360" s="130"/>
      <c r="AL360" s="130"/>
      <c r="AM360" s="130"/>
      <c r="AN360" s="130"/>
      <c r="AO360" s="130"/>
      <c r="AP360" s="130"/>
      <c r="AQ360" s="130"/>
      <c r="AR360" s="130"/>
      <c r="AS360" s="130"/>
      <c r="AT360" s="130"/>
      <c r="AU360" s="130"/>
      <c r="AV360" s="130"/>
      <c r="AW360" s="130"/>
      <c r="AX360" s="130"/>
      <c r="AY360" s="130"/>
      <c r="AZ360" s="130"/>
      <c r="BA360" s="130"/>
      <c r="BB360" s="130"/>
      <c r="BC360" s="130"/>
      <c r="BD360" s="130"/>
      <c r="BE360" s="130"/>
      <c r="BF360" s="130"/>
      <c r="BG360" s="130"/>
    </row>
    <row r="361" spans="1:59" s="131" customFormat="1" ht="83.25" customHeight="1" x14ac:dyDescent="0.2">
      <c r="A361" s="25" t="s">
        <v>353</v>
      </c>
      <c r="B361" s="132" t="s">
        <v>525</v>
      </c>
      <c r="C361" s="73" t="s">
        <v>0</v>
      </c>
      <c r="D361" s="28">
        <v>1</v>
      </c>
      <c r="E361" s="233"/>
      <c r="F361" s="66">
        <f t="shared" ref="F361" si="32">D361*E361</f>
        <v>0</v>
      </c>
      <c r="G361" s="130"/>
      <c r="H361" s="130"/>
      <c r="I361" s="130"/>
      <c r="J361" s="130"/>
      <c r="K361" s="130"/>
      <c r="L361" s="130"/>
      <c r="M361" s="130"/>
      <c r="N361" s="130"/>
      <c r="O361" s="130"/>
      <c r="P361" s="130"/>
      <c r="Q361" s="130"/>
      <c r="R361" s="130"/>
      <c r="S361" s="130"/>
      <c r="T361" s="130"/>
      <c r="U361" s="130"/>
      <c r="V361" s="130"/>
      <c r="W361" s="130"/>
      <c r="X361" s="130"/>
      <c r="Y361" s="130"/>
      <c r="Z361" s="130"/>
      <c r="AA361" s="130"/>
      <c r="AB361" s="130"/>
      <c r="AC361" s="130"/>
      <c r="AD361" s="130"/>
      <c r="AE361" s="130"/>
      <c r="AF361" s="130"/>
      <c r="AG361" s="130"/>
      <c r="AH361" s="130"/>
      <c r="AI361" s="130"/>
      <c r="AJ361" s="130"/>
      <c r="AK361" s="130"/>
      <c r="AL361" s="130"/>
      <c r="AM361" s="130"/>
      <c r="AN361" s="130"/>
      <c r="AO361" s="130"/>
      <c r="AP361" s="130"/>
      <c r="AQ361" s="130"/>
      <c r="AR361" s="130"/>
      <c r="AS361" s="130"/>
      <c r="AT361" s="130"/>
      <c r="AU361" s="130"/>
      <c r="AV361" s="130"/>
      <c r="AW361" s="130"/>
      <c r="AX361" s="130"/>
      <c r="AY361" s="130"/>
      <c r="AZ361" s="130"/>
      <c r="BA361" s="130"/>
      <c r="BB361" s="130"/>
      <c r="BC361" s="130"/>
      <c r="BD361" s="130"/>
      <c r="BE361" s="130"/>
      <c r="BF361" s="130"/>
      <c r="BG361" s="130"/>
    </row>
    <row r="362" spans="1:59" s="131" customFormat="1" x14ac:dyDescent="0.2">
      <c r="A362" s="106"/>
      <c r="B362" s="127"/>
      <c r="C362" s="37"/>
      <c r="D362" s="38"/>
      <c r="E362" s="233"/>
      <c r="F362" s="66"/>
      <c r="G362" s="130"/>
      <c r="H362" s="130"/>
      <c r="I362" s="130"/>
      <c r="J362" s="130"/>
      <c r="K362" s="130"/>
      <c r="L362" s="130"/>
      <c r="M362" s="130"/>
      <c r="N362" s="130"/>
      <c r="O362" s="130"/>
      <c r="P362" s="130"/>
      <c r="Q362" s="130"/>
      <c r="R362" s="130"/>
      <c r="S362" s="130"/>
      <c r="T362" s="130"/>
      <c r="U362" s="130"/>
      <c r="V362" s="130"/>
      <c r="W362" s="130"/>
      <c r="X362" s="130"/>
      <c r="Y362" s="130"/>
      <c r="Z362" s="130"/>
      <c r="AA362" s="130"/>
      <c r="AB362" s="130"/>
      <c r="AC362" s="130"/>
      <c r="AD362" s="130"/>
      <c r="AE362" s="130"/>
      <c r="AF362" s="130"/>
      <c r="AG362" s="130"/>
      <c r="AH362" s="130"/>
      <c r="AI362" s="130"/>
      <c r="AJ362" s="130"/>
      <c r="AK362" s="130"/>
      <c r="AL362" s="130"/>
      <c r="AM362" s="130"/>
      <c r="AN362" s="130"/>
      <c r="AO362" s="130"/>
      <c r="AP362" s="130"/>
      <c r="AQ362" s="130"/>
      <c r="AR362" s="130"/>
      <c r="AS362" s="130"/>
      <c r="AT362" s="130"/>
      <c r="AU362" s="130"/>
      <c r="AV362" s="130"/>
      <c r="AW362" s="130"/>
      <c r="AX362" s="130"/>
      <c r="AY362" s="130"/>
      <c r="AZ362" s="130"/>
      <c r="BA362" s="130"/>
      <c r="BB362" s="130"/>
      <c r="BC362" s="130"/>
      <c r="BD362" s="130"/>
      <c r="BE362" s="130"/>
      <c r="BF362" s="130"/>
      <c r="BG362" s="130"/>
    </row>
    <row r="363" spans="1:59" s="131" customFormat="1" ht="86.25" customHeight="1" x14ac:dyDescent="0.2">
      <c r="A363" s="25" t="s">
        <v>352</v>
      </c>
      <c r="B363" s="132" t="s">
        <v>526</v>
      </c>
      <c r="C363" s="73" t="s">
        <v>0</v>
      </c>
      <c r="D363" s="28">
        <v>1</v>
      </c>
      <c r="E363" s="233"/>
      <c r="F363" s="66">
        <f t="shared" ref="F363" si="33">D363*E363</f>
        <v>0</v>
      </c>
      <c r="G363" s="130"/>
      <c r="H363" s="130"/>
      <c r="I363" s="130"/>
      <c r="J363" s="130"/>
      <c r="K363" s="130"/>
      <c r="L363" s="130"/>
      <c r="M363" s="130"/>
      <c r="N363" s="130"/>
      <c r="O363" s="130"/>
      <c r="P363" s="130"/>
      <c r="Q363" s="130"/>
      <c r="R363" s="130"/>
      <c r="S363" s="130"/>
      <c r="T363" s="130"/>
      <c r="U363" s="130"/>
      <c r="V363" s="130"/>
      <c r="W363" s="130"/>
      <c r="X363" s="130"/>
      <c r="Y363" s="130"/>
      <c r="Z363" s="130"/>
      <c r="AA363" s="130"/>
      <c r="AB363" s="130"/>
      <c r="AC363" s="130"/>
      <c r="AD363" s="130"/>
      <c r="AE363" s="130"/>
      <c r="AF363" s="130"/>
      <c r="AG363" s="130"/>
      <c r="AH363" s="130"/>
      <c r="AI363" s="130"/>
      <c r="AJ363" s="130"/>
      <c r="AK363" s="130"/>
      <c r="AL363" s="130"/>
      <c r="AM363" s="130"/>
      <c r="AN363" s="130"/>
      <c r="AO363" s="130"/>
      <c r="AP363" s="130"/>
      <c r="AQ363" s="130"/>
      <c r="AR363" s="130"/>
      <c r="AS363" s="130"/>
      <c r="AT363" s="130"/>
      <c r="AU363" s="130"/>
      <c r="AV363" s="130"/>
      <c r="AW363" s="130"/>
      <c r="AX363" s="130"/>
      <c r="AY363" s="130"/>
      <c r="AZ363" s="130"/>
      <c r="BA363" s="130"/>
      <c r="BB363" s="130"/>
      <c r="BC363" s="130"/>
      <c r="BD363" s="130"/>
      <c r="BE363" s="130"/>
      <c r="BF363" s="130"/>
      <c r="BG363" s="130"/>
    </row>
    <row r="364" spans="1:59" s="131" customFormat="1" x14ac:dyDescent="0.2">
      <c r="A364" s="106"/>
      <c r="B364" s="127"/>
      <c r="C364" s="37"/>
      <c r="D364" s="38"/>
      <c r="E364" s="233"/>
      <c r="F364" s="66"/>
      <c r="G364" s="130"/>
      <c r="H364" s="130"/>
      <c r="I364" s="130"/>
      <c r="J364" s="130"/>
      <c r="K364" s="130"/>
      <c r="L364" s="130"/>
      <c r="M364" s="130"/>
      <c r="N364" s="130"/>
      <c r="O364" s="130"/>
      <c r="P364" s="130"/>
      <c r="Q364" s="130"/>
      <c r="R364" s="130"/>
      <c r="S364" s="130"/>
      <c r="T364" s="130"/>
      <c r="U364" s="130"/>
      <c r="V364" s="130"/>
      <c r="W364" s="130"/>
      <c r="X364" s="130"/>
      <c r="Y364" s="130"/>
      <c r="Z364" s="130"/>
      <c r="AA364" s="130"/>
      <c r="AB364" s="130"/>
      <c r="AC364" s="130"/>
      <c r="AD364" s="130"/>
      <c r="AE364" s="130"/>
      <c r="AF364" s="130"/>
      <c r="AG364" s="130"/>
      <c r="AH364" s="130"/>
      <c r="AI364" s="130"/>
      <c r="AJ364" s="130"/>
      <c r="AK364" s="130"/>
      <c r="AL364" s="130"/>
      <c r="AM364" s="130"/>
      <c r="AN364" s="130"/>
      <c r="AO364" s="130"/>
      <c r="AP364" s="130"/>
      <c r="AQ364" s="130"/>
      <c r="AR364" s="130"/>
      <c r="AS364" s="130"/>
      <c r="AT364" s="130"/>
      <c r="AU364" s="130"/>
      <c r="AV364" s="130"/>
      <c r="AW364" s="130"/>
      <c r="AX364" s="130"/>
      <c r="AY364" s="130"/>
      <c r="AZ364" s="130"/>
      <c r="BA364" s="130"/>
      <c r="BB364" s="130"/>
      <c r="BC364" s="130"/>
      <c r="BD364" s="130"/>
      <c r="BE364" s="130"/>
      <c r="BF364" s="130"/>
      <c r="BG364" s="130"/>
    </row>
    <row r="365" spans="1:59" s="131" customFormat="1" ht="85.5" customHeight="1" x14ac:dyDescent="0.2">
      <c r="A365" s="25" t="s">
        <v>351</v>
      </c>
      <c r="B365" s="132" t="s">
        <v>527</v>
      </c>
      <c r="C365" s="73" t="s">
        <v>0</v>
      </c>
      <c r="D365" s="28">
        <v>1</v>
      </c>
      <c r="E365" s="233"/>
      <c r="F365" s="66">
        <f t="shared" ref="F365" si="34">D365*E365</f>
        <v>0</v>
      </c>
      <c r="G365" s="130"/>
      <c r="H365" s="130"/>
      <c r="I365" s="130"/>
      <c r="J365" s="130"/>
      <c r="K365" s="130"/>
      <c r="L365" s="130"/>
      <c r="M365" s="130"/>
      <c r="N365" s="130"/>
      <c r="O365" s="130"/>
      <c r="P365" s="130"/>
      <c r="Q365" s="130"/>
      <c r="R365" s="130"/>
      <c r="S365" s="130"/>
      <c r="T365" s="130"/>
      <c r="U365" s="130"/>
      <c r="V365" s="130"/>
      <c r="W365" s="130"/>
      <c r="X365" s="130"/>
      <c r="Y365" s="130"/>
      <c r="Z365" s="130"/>
      <c r="AA365" s="130"/>
      <c r="AB365" s="130"/>
      <c r="AC365" s="130"/>
      <c r="AD365" s="130"/>
      <c r="AE365" s="130"/>
      <c r="AF365" s="130"/>
      <c r="AG365" s="130"/>
      <c r="AH365" s="130"/>
      <c r="AI365" s="130"/>
      <c r="AJ365" s="130"/>
      <c r="AK365" s="130"/>
      <c r="AL365" s="130"/>
      <c r="AM365" s="130"/>
      <c r="AN365" s="130"/>
      <c r="AO365" s="130"/>
      <c r="AP365" s="130"/>
      <c r="AQ365" s="130"/>
      <c r="AR365" s="130"/>
      <c r="AS365" s="130"/>
      <c r="AT365" s="130"/>
      <c r="AU365" s="130"/>
      <c r="AV365" s="130"/>
      <c r="AW365" s="130"/>
      <c r="AX365" s="130"/>
      <c r="AY365" s="130"/>
      <c r="AZ365" s="130"/>
      <c r="BA365" s="130"/>
      <c r="BB365" s="130"/>
      <c r="BC365" s="130"/>
      <c r="BD365" s="130"/>
      <c r="BE365" s="130"/>
      <c r="BF365" s="130"/>
      <c r="BG365" s="130"/>
    </row>
    <row r="366" spans="1:59" s="131" customFormat="1" x14ac:dyDescent="0.2">
      <c r="A366" s="106"/>
      <c r="B366" s="127"/>
      <c r="C366" s="37"/>
      <c r="D366" s="38"/>
      <c r="E366" s="233"/>
      <c r="F366" s="66"/>
      <c r="G366" s="130"/>
      <c r="H366" s="130"/>
      <c r="I366" s="130"/>
      <c r="J366" s="130"/>
      <c r="K366" s="130"/>
      <c r="L366" s="130"/>
      <c r="M366" s="130"/>
      <c r="N366" s="130"/>
      <c r="O366" s="130"/>
      <c r="P366" s="130"/>
      <c r="Q366" s="130"/>
      <c r="R366" s="130"/>
      <c r="S366" s="130"/>
      <c r="T366" s="130"/>
      <c r="U366" s="130"/>
      <c r="V366" s="130"/>
      <c r="W366" s="130"/>
      <c r="X366" s="130"/>
      <c r="Y366" s="130"/>
      <c r="Z366" s="130"/>
      <c r="AA366" s="130"/>
      <c r="AB366" s="130"/>
      <c r="AC366" s="130"/>
      <c r="AD366" s="130"/>
      <c r="AE366" s="130"/>
      <c r="AF366" s="130"/>
      <c r="AG366" s="130"/>
      <c r="AH366" s="130"/>
      <c r="AI366" s="130"/>
      <c r="AJ366" s="130"/>
      <c r="AK366" s="130"/>
      <c r="AL366" s="130"/>
      <c r="AM366" s="130"/>
      <c r="AN366" s="130"/>
      <c r="AO366" s="130"/>
      <c r="AP366" s="130"/>
      <c r="AQ366" s="130"/>
      <c r="AR366" s="130"/>
      <c r="AS366" s="130"/>
      <c r="AT366" s="130"/>
      <c r="AU366" s="130"/>
      <c r="AV366" s="130"/>
      <c r="AW366" s="130"/>
      <c r="AX366" s="130"/>
      <c r="AY366" s="130"/>
      <c r="AZ366" s="130"/>
      <c r="BA366" s="130"/>
      <c r="BB366" s="130"/>
      <c r="BC366" s="130"/>
      <c r="BD366" s="130"/>
      <c r="BE366" s="130"/>
      <c r="BF366" s="130"/>
      <c r="BG366" s="130"/>
    </row>
    <row r="367" spans="1:59" s="131" customFormat="1" ht="85.5" customHeight="1" x14ac:dyDescent="0.2">
      <c r="A367" s="25" t="s">
        <v>350</v>
      </c>
      <c r="B367" s="132" t="s">
        <v>528</v>
      </c>
      <c r="C367" s="73" t="s">
        <v>0</v>
      </c>
      <c r="D367" s="28">
        <v>1</v>
      </c>
      <c r="E367" s="233"/>
      <c r="F367" s="66">
        <f t="shared" ref="F367" si="35">D367*E367</f>
        <v>0</v>
      </c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30"/>
      <c r="V367" s="130"/>
      <c r="W367" s="130"/>
      <c r="X367" s="130"/>
      <c r="Y367" s="130"/>
      <c r="Z367" s="130"/>
      <c r="AA367" s="130"/>
      <c r="AB367" s="130"/>
      <c r="AC367" s="130"/>
      <c r="AD367" s="130"/>
      <c r="AE367" s="130"/>
      <c r="AF367" s="130"/>
      <c r="AG367" s="130"/>
      <c r="AH367" s="130"/>
      <c r="AI367" s="130"/>
      <c r="AJ367" s="130"/>
      <c r="AK367" s="130"/>
      <c r="AL367" s="130"/>
      <c r="AM367" s="130"/>
      <c r="AN367" s="130"/>
      <c r="AO367" s="130"/>
      <c r="AP367" s="130"/>
      <c r="AQ367" s="130"/>
      <c r="AR367" s="130"/>
      <c r="AS367" s="130"/>
      <c r="AT367" s="130"/>
      <c r="AU367" s="130"/>
      <c r="AV367" s="130"/>
      <c r="AW367" s="130"/>
      <c r="AX367" s="130"/>
      <c r="AY367" s="130"/>
      <c r="AZ367" s="130"/>
      <c r="BA367" s="130"/>
      <c r="BB367" s="130"/>
      <c r="BC367" s="130"/>
      <c r="BD367" s="130"/>
      <c r="BE367" s="130"/>
      <c r="BF367" s="130"/>
      <c r="BG367" s="130"/>
    </row>
    <row r="368" spans="1:59" s="131" customFormat="1" x14ac:dyDescent="0.2">
      <c r="A368" s="106"/>
      <c r="B368" s="127"/>
      <c r="C368" s="37"/>
      <c r="D368" s="38"/>
      <c r="E368" s="233"/>
      <c r="F368" s="66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30"/>
      <c r="V368" s="130"/>
      <c r="W368" s="130"/>
      <c r="X368" s="130"/>
      <c r="Y368" s="130"/>
      <c r="Z368" s="130"/>
      <c r="AA368" s="130"/>
      <c r="AB368" s="130"/>
      <c r="AC368" s="130"/>
      <c r="AD368" s="130"/>
      <c r="AE368" s="130"/>
      <c r="AF368" s="130"/>
      <c r="AG368" s="130"/>
      <c r="AH368" s="130"/>
      <c r="AI368" s="130"/>
      <c r="AJ368" s="130"/>
      <c r="AK368" s="130"/>
      <c r="AL368" s="130"/>
      <c r="AM368" s="130"/>
      <c r="AN368" s="130"/>
      <c r="AO368" s="130"/>
      <c r="AP368" s="130"/>
      <c r="AQ368" s="130"/>
      <c r="AR368" s="130"/>
      <c r="AS368" s="130"/>
      <c r="AT368" s="130"/>
      <c r="AU368" s="130"/>
      <c r="AV368" s="130"/>
      <c r="AW368" s="130"/>
      <c r="AX368" s="130"/>
      <c r="AY368" s="130"/>
      <c r="AZ368" s="130"/>
      <c r="BA368" s="130"/>
      <c r="BB368" s="130"/>
      <c r="BC368" s="130"/>
      <c r="BD368" s="130"/>
      <c r="BE368" s="130"/>
      <c r="BF368" s="130"/>
      <c r="BG368" s="130"/>
    </row>
    <row r="369" spans="1:59" s="131" customFormat="1" ht="113.25" customHeight="1" x14ac:dyDescent="0.2">
      <c r="A369" s="25" t="s">
        <v>349</v>
      </c>
      <c r="B369" s="132" t="s">
        <v>529</v>
      </c>
      <c r="C369" s="73" t="s">
        <v>0</v>
      </c>
      <c r="D369" s="28">
        <v>1</v>
      </c>
      <c r="E369" s="233"/>
      <c r="F369" s="66">
        <f t="shared" ref="F369" si="36">D369*E369</f>
        <v>0</v>
      </c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30"/>
      <c r="V369" s="130"/>
      <c r="W369" s="130"/>
      <c r="X369" s="130"/>
      <c r="Y369" s="130"/>
      <c r="Z369" s="130"/>
      <c r="AA369" s="130"/>
      <c r="AB369" s="130"/>
      <c r="AC369" s="130"/>
      <c r="AD369" s="130"/>
      <c r="AE369" s="130"/>
      <c r="AF369" s="130"/>
      <c r="AG369" s="130"/>
      <c r="AH369" s="130"/>
      <c r="AI369" s="130"/>
      <c r="AJ369" s="130"/>
      <c r="AK369" s="130"/>
      <c r="AL369" s="130"/>
      <c r="AM369" s="130"/>
      <c r="AN369" s="130"/>
      <c r="AO369" s="130"/>
      <c r="AP369" s="130"/>
      <c r="AQ369" s="130"/>
      <c r="AR369" s="130"/>
      <c r="AS369" s="130"/>
      <c r="AT369" s="130"/>
      <c r="AU369" s="130"/>
      <c r="AV369" s="130"/>
      <c r="AW369" s="130"/>
      <c r="AX369" s="130"/>
      <c r="AY369" s="130"/>
      <c r="AZ369" s="130"/>
      <c r="BA369" s="130"/>
      <c r="BB369" s="130"/>
      <c r="BC369" s="130"/>
      <c r="BD369" s="130"/>
      <c r="BE369" s="130"/>
      <c r="BF369" s="130"/>
      <c r="BG369" s="130"/>
    </row>
    <row r="370" spans="1:59" s="131" customFormat="1" x14ac:dyDescent="0.2">
      <c r="A370" s="106"/>
      <c r="B370" s="127"/>
      <c r="C370" s="37"/>
      <c r="D370" s="38"/>
      <c r="E370" s="233"/>
      <c r="F370" s="66"/>
      <c r="G370" s="130"/>
      <c r="H370" s="130"/>
      <c r="I370" s="130"/>
      <c r="J370" s="130"/>
      <c r="K370" s="130"/>
      <c r="L370" s="130"/>
      <c r="M370" s="130"/>
      <c r="N370" s="130"/>
      <c r="O370" s="130"/>
      <c r="P370" s="130"/>
      <c r="Q370" s="130"/>
      <c r="R370" s="130"/>
      <c r="S370" s="130"/>
      <c r="T370" s="130"/>
      <c r="U370" s="130"/>
      <c r="V370" s="130"/>
      <c r="W370" s="130"/>
      <c r="X370" s="130"/>
      <c r="Y370" s="130"/>
      <c r="Z370" s="130"/>
      <c r="AA370" s="130"/>
      <c r="AB370" s="130"/>
      <c r="AC370" s="130"/>
      <c r="AD370" s="130"/>
      <c r="AE370" s="130"/>
      <c r="AF370" s="130"/>
      <c r="AG370" s="130"/>
      <c r="AH370" s="130"/>
      <c r="AI370" s="130"/>
      <c r="AJ370" s="130"/>
      <c r="AK370" s="130"/>
      <c r="AL370" s="130"/>
      <c r="AM370" s="130"/>
      <c r="AN370" s="130"/>
      <c r="AO370" s="130"/>
      <c r="AP370" s="130"/>
      <c r="AQ370" s="130"/>
      <c r="AR370" s="130"/>
      <c r="AS370" s="130"/>
      <c r="AT370" s="130"/>
      <c r="AU370" s="130"/>
      <c r="AV370" s="130"/>
      <c r="AW370" s="130"/>
      <c r="AX370" s="130"/>
      <c r="AY370" s="130"/>
      <c r="AZ370" s="130"/>
      <c r="BA370" s="130"/>
      <c r="BB370" s="130"/>
      <c r="BC370" s="130"/>
      <c r="BD370" s="130"/>
      <c r="BE370" s="130"/>
      <c r="BF370" s="130"/>
      <c r="BG370" s="130"/>
    </row>
    <row r="371" spans="1:59" s="131" customFormat="1" ht="101.25" customHeight="1" x14ac:dyDescent="0.2">
      <c r="A371" s="25" t="s">
        <v>348</v>
      </c>
      <c r="B371" s="132" t="s">
        <v>530</v>
      </c>
      <c r="C371" s="73" t="s">
        <v>0</v>
      </c>
      <c r="D371" s="28">
        <v>1</v>
      </c>
      <c r="E371" s="233"/>
      <c r="F371" s="66">
        <f t="shared" ref="F371" si="37">D371*E371</f>
        <v>0</v>
      </c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30"/>
      <c r="V371" s="130"/>
      <c r="W371" s="130"/>
      <c r="X371" s="130"/>
      <c r="Y371" s="130"/>
      <c r="Z371" s="130"/>
      <c r="AA371" s="130"/>
      <c r="AB371" s="130"/>
      <c r="AC371" s="130"/>
      <c r="AD371" s="130"/>
      <c r="AE371" s="130"/>
      <c r="AF371" s="130"/>
      <c r="AG371" s="130"/>
      <c r="AH371" s="130"/>
      <c r="AI371" s="130"/>
      <c r="AJ371" s="130"/>
      <c r="AK371" s="130"/>
      <c r="AL371" s="130"/>
      <c r="AM371" s="130"/>
      <c r="AN371" s="130"/>
      <c r="AO371" s="130"/>
      <c r="AP371" s="130"/>
      <c r="AQ371" s="130"/>
      <c r="AR371" s="130"/>
      <c r="AS371" s="130"/>
      <c r="AT371" s="130"/>
      <c r="AU371" s="130"/>
      <c r="AV371" s="130"/>
      <c r="AW371" s="130"/>
      <c r="AX371" s="130"/>
      <c r="AY371" s="130"/>
      <c r="AZ371" s="130"/>
      <c r="BA371" s="130"/>
      <c r="BB371" s="130"/>
      <c r="BC371" s="130"/>
      <c r="BD371" s="130"/>
      <c r="BE371" s="130"/>
      <c r="BF371" s="130"/>
      <c r="BG371" s="130"/>
    </row>
    <row r="372" spans="1:59" s="131" customFormat="1" x14ac:dyDescent="0.2">
      <c r="A372" s="106"/>
      <c r="B372" s="127"/>
      <c r="C372" s="37"/>
      <c r="D372" s="38"/>
      <c r="E372" s="233"/>
      <c r="F372" s="66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30"/>
      <c r="V372" s="130"/>
      <c r="W372" s="130"/>
      <c r="X372" s="130"/>
      <c r="Y372" s="130"/>
      <c r="Z372" s="130"/>
      <c r="AA372" s="130"/>
      <c r="AB372" s="130"/>
      <c r="AC372" s="130"/>
      <c r="AD372" s="130"/>
      <c r="AE372" s="130"/>
      <c r="AF372" s="130"/>
      <c r="AG372" s="130"/>
      <c r="AH372" s="130"/>
      <c r="AI372" s="130"/>
      <c r="AJ372" s="130"/>
      <c r="AK372" s="130"/>
      <c r="AL372" s="130"/>
      <c r="AM372" s="130"/>
      <c r="AN372" s="130"/>
      <c r="AO372" s="130"/>
      <c r="AP372" s="130"/>
      <c r="AQ372" s="130"/>
      <c r="AR372" s="130"/>
      <c r="AS372" s="130"/>
      <c r="AT372" s="130"/>
      <c r="AU372" s="130"/>
      <c r="AV372" s="130"/>
      <c r="AW372" s="130"/>
      <c r="AX372" s="130"/>
      <c r="AY372" s="130"/>
      <c r="AZ372" s="130"/>
      <c r="BA372" s="130"/>
      <c r="BB372" s="130"/>
      <c r="BC372" s="130"/>
      <c r="BD372" s="130"/>
      <c r="BE372" s="130"/>
      <c r="BF372" s="130"/>
      <c r="BG372" s="130"/>
    </row>
    <row r="373" spans="1:59" s="18" customFormat="1" x14ac:dyDescent="0.2">
      <c r="A373" s="74" t="s">
        <v>5</v>
      </c>
      <c r="B373" s="75" t="s">
        <v>3</v>
      </c>
      <c r="C373" s="76" t="s">
        <v>6</v>
      </c>
      <c r="D373" s="77" t="s">
        <v>7</v>
      </c>
      <c r="E373" s="78" t="s">
        <v>8</v>
      </c>
      <c r="F373" s="79" t="s">
        <v>9</v>
      </c>
    </row>
    <row r="374" spans="1:59" s="18" customFormat="1" x14ac:dyDescent="0.2">
      <c r="A374" s="62"/>
      <c r="B374" s="63"/>
      <c r="C374" s="37"/>
      <c r="D374" s="38"/>
      <c r="E374" s="3"/>
      <c r="F374" s="46"/>
    </row>
    <row r="375" spans="1:59" s="131" customFormat="1" ht="100.5" customHeight="1" x14ac:dyDescent="0.2">
      <c r="A375" s="25" t="s">
        <v>347</v>
      </c>
      <c r="B375" s="134" t="s">
        <v>531</v>
      </c>
      <c r="C375" s="73" t="s">
        <v>0</v>
      </c>
      <c r="D375" s="28">
        <v>1</v>
      </c>
      <c r="E375" s="233"/>
      <c r="F375" s="66">
        <f t="shared" ref="F375" si="38">D375*E375</f>
        <v>0</v>
      </c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30"/>
      <c r="V375" s="130"/>
      <c r="W375" s="130"/>
      <c r="X375" s="130"/>
      <c r="Y375" s="130"/>
      <c r="Z375" s="130"/>
      <c r="AA375" s="130"/>
      <c r="AB375" s="130"/>
      <c r="AC375" s="130"/>
      <c r="AD375" s="130"/>
      <c r="AE375" s="130"/>
      <c r="AF375" s="130"/>
      <c r="AG375" s="130"/>
      <c r="AH375" s="130"/>
      <c r="AI375" s="130"/>
      <c r="AJ375" s="130"/>
      <c r="AK375" s="130"/>
      <c r="AL375" s="130"/>
      <c r="AM375" s="130"/>
      <c r="AN375" s="130"/>
      <c r="AO375" s="130"/>
      <c r="AP375" s="130"/>
      <c r="AQ375" s="130"/>
      <c r="AR375" s="130"/>
      <c r="AS375" s="130"/>
      <c r="AT375" s="130"/>
      <c r="AU375" s="130"/>
      <c r="AV375" s="130"/>
      <c r="AW375" s="130"/>
      <c r="AX375" s="130"/>
      <c r="AY375" s="130"/>
      <c r="AZ375" s="130"/>
      <c r="BA375" s="130"/>
      <c r="BB375" s="130"/>
      <c r="BC375" s="130"/>
      <c r="BD375" s="130"/>
      <c r="BE375" s="130"/>
      <c r="BF375" s="130"/>
      <c r="BG375" s="130"/>
    </row>
    <row r="376" spans="1:59" s="131" customFormat="1" x14ac:dyDescent="0.2">
      <c r="A376" s="106"/>
      <c r="B376" s="127"/>
      <c r="C376" s="37"/>
      <c r="D376" s="38"/>
      <c r="E376" s="233"/>
      <c r="F376" s="66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30"/>
      <c r="V376" s="130"/>
      <c r="W376" s="130"/>
      <c r="X376" s="130"/>
      <c r="Y376" s="130"/>
      <c r="Z376" s="130"/>
      <c r="AA376" s="130"/>
      <c r="AB376" s="130"/>
      <c r="AC376" s="130"/>
      <c r="AD376" s="130"/>
      <c r="AE376" s="130"/>
      <c r="AF376" s="130"/>
      <c r="AG376" s="130"/>
      <c r="AH376" s="130"/>
      <c r="AI376" s="130"/>
      <c r="AJ376" s="130"/>
      <c r="AK376" s="130"/>
      <c r="AL376" s="130"/>
      <c r="AM376" s="130"/>
      <c r="AN376" s="130"/>
      <c r="AO376" s="130"/>
      <c r="AP376" s="130"/>
      <c r="AQ376" s="130"/>
      <c r="AR376" s="130"/>
      <c r="AS376" s="130"/>
      <c r="AT376" s="130"/>
      <c r="AU376" s="130"/>
      <c r="AV376" s="130"/>
      <c r="AW376" s="130"/>
      <c r="AX376" s="130"/>
      <c r="AY376" s="130"/>
      <c r="AZ376" s="130"/>
      <c r="BA376" s="130"/>
      <c r="BB376" s="130"/>
      <c r="BC376" s="130"/>
      <c r="BD376" s="130"/>
      <c r="BE376" s="130"/>
      <c r="BF376" s="130"/>
      <c r="BG376" s="130"/>
    </row>
    <row r="377" spans="1:59" s="131" customFormat="1" ht="102" customHeight="1" x14ac:dyDescent="0.2">
      <c r="A377" s="25" t="s">
        <v>346</v>
      </c>
      <c r="B377" s="132" t="s">
        <v>536</v>
      </c>
      <c r="C377" s="73" t="s">
        <v>0</v>
      </c>
      <c r="D377" s="28">
        <v>2</v>
      </c>
      <c r="E377" s="233"/>
      <c r="F377" s="66">
        <f t="shared" ref="F377" si="39">D377*E377</f>
        <v>0</v>
      </c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30"/>
      <c r="V377" s="130"/>
      <c r="W377" s="130"/>
      <c r="X377" s="130"/>
      <c r="Y377" s="130"/>
      <c r="Z377" s="130"/>
      <c r="AA377" s="130"/>
      <c r="AB377" s="130"/>
      <c r="AC377" s="130"/>
      <c r="AD377" s="130"/>
      <c r="AE377" s="130"/>
      <c r="AF377" s="130"/>
      <c r="AG377" s="130"/>
      <c r="AH377" s="130"/>
      <c r="AI377" s="130"/>
      <c r="AJ377" s="130"/>
      <c r="AK377" s="130"/>
      <c r="AL377" s="130"/>
      <c r="AM377" s="130"/>
      <c r="AN377" s="130"/>
      <c r="AO377" s="130"/>
      <c r="AP377" s="130"/>
      <c r="AQ377" s="130"/>
      <c r="AR377" s="130"/>
      <c r="AS377" s="130"/>
      <c r="AT377" s="130"/>
      <c r="AU377" s="130"/>
      <c r="AV377" s="130"/>
      <c r="AW377" s="130"/>
      <c r="AX377" s="130"/>
      <c r="AY377" s="130"/>
      <c r="AZ377" s="130"/>
      <c r="BA377" s="130"/>
      <c r="BB377" s="130"/>
      <c r="BC377" s="130"/>
      <c r="BD377" s="130"/>
      <c r="BE377" s="130"/>
      <c r="BF377" s="130"/>
      <c r="BG377" s="130"/>
    </row>
    <row r="378" spans="1:59" s="18" customFormat="1" x14ac:dyDescent="0.2">
      <c r="A378" s="62"/>
      <c r="B378" s="63"/>
      <c r="C378" s="37"/>
      <c r="D378" s="38"/>
      <c r="E378" s="3"/>
      <c r="F378" s="46"/>
    </row>
    <row r="379" spans="1:59" s="131" customFormat="1" ht="102" customHeight="1" x14ac:dyDescent="0.2">
      <c r="A379" s="25" t="s">
        <v>345</v>
      </c>
      <c r="B379" s="132" t="s">
        <v>537</v>
      </c>
      <c r="C379" s="73" t="s">
        <v>0</v>
      </c>
      <c r="D379" s="28">
        <v>2</v>
      </c>
      <c r="E379" s="233"/>
      <c r="F379" s="66">
        <f t="shared" ref="F379" si="40">D379*E379</f>
        <v>0</v>
      </c>
      <c r="G379" s="130"/>
      <c r="H379" s="130"/>
      <c r="I379" s="130"/>
      <c r="J379" s="130"/>
      <c r="K379" s="130"/>
      <c r="L379" s="130"/>
      <c r="M379" s="130"/>
      <c r="N379" s="130"/>
      <c r="O379" s="130"/>
      <c r="P379" s="130"/>
      <c r="Q379" s="130"/>
      <c r="R379" s="130"/>
      <c r="S379" s="130"/>
      <c r="T379" s="130"/>
      <c r="U379" s="130"/>
      <c r="V379" s="130"/>
      <c r="W379" s="130"/>
      <c r="X379" s="130"/>
      <c r="Y379" s="130"/>
      <c r="Z379" s="130"/>
      <c r="AA379" s="130"/>
      <c r="AB379" s="130"/>
      <c r="AC379" s="130"/>
      <c r="AD379" s="130"/>
      <c r="AE379" s="130"/>
      <c r="AF379" s="130"/>
      <c r="AG379" s="130"/>
      <c r="AH379" s="130"/>
      <c r="AI379" s="130"/>
      <c r="AJ379" s="130"/>
      <c r="AK379" s="130"/>
      <c r="AL379" s="130"/>
      <c r="AM379" s="130"/>
      <c r="AN379" s="130"/>
      <c r="AO379" s="130"/>
      <c r="AP379" s="130"/>
      <c r="AQ379" s="130"/>
      <c r="AR379" s="130"/>
      <c r="AS379" s="130"/>
      <c r="AT379" s="130"/>
      <c r="AU379" s="130"/>
      <c r="AV379" s="130"/>
      <c r="AW379" s="130"/>
      <c r="AX379" s="130"/>
      <c r="AY379" s="130"/>
      <c r="AZ379" s="130"/>
      <c r="BA379" s="130"/>
      <c r="BB379" s="130"/>
      <c r="BC379" s="130"/>
      <c r="BD379" s="130"/>
      <c r="BE379" s="130"/>
      <c r="BF379" s="130"/>
      <c r="BG379" s="130"/>
    </row>
    <row r="380" spans="1:59" s="131" customFormat="1" x14ac:dyDescent="0.2">
      <c r="A380" s="106"/>
      <c r="B380" s="127"/>
      <c r="C380" s="37"/>
      <c r="D380" s="38"/>
      <c r="E380" s="233"/>
      <c r="F380" s="66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30"/>
      <c r="V380" s="130"/>
      <c r="W380" s="130"/>
      <c r="X380" s="130"/>
      <c r="Y380" s="130"/>
      <c r="Z380" s="130"/>
      <c r="AA380" s="130"/>
      <c r="AB380" s="130"/>
      <c r="AC380" s="130"/>
      <c r="AD380" s="130"/>
      <c r="AE380" s="130"/>
      <c r="AF380" s="130"/>
      <c r="AG380" s="130"/>
      <c r="AH380" s="130"/>
      <c r="AI380" s="130"/>
      <c r="AJ380" s="130"/>
      <c r="AK380" s="130"/>
      <c r="AL380" s="130"/>
      <c r="AM380" s="130"/>
      <c r="AN380" s="130"/>
      <c r="AO380" s="130"/>
      <c r="AP380" s="130"/>
      <c r="AQ380" s="130"/>
      <c r="AR380" s="130"/>
      <c r="AS380" s="130"/>
      <c r="AT380" s="130"/>
      <c r="AU380" s="130"/>
      <c r="AV380" s="130"/>
      <c r="AW380" s="130"/>
      <c r="AX380" s="130"/>
      <c r="AY380" s="130"/>
      <c r="AZ380" s="130"/>
      <c r="BA380" s="130"/>
      <c r="BB380" s="130"/>
      <c r="BC380" s="130"/>
      <c r="BD380" s="130"/>
      <c r="BE380" s="130"/>
      <c r="BF380" s="130"/>
      <c r="BG380" s="130"/>
    </row>
    <row r="381" spans="1:59" s="131" customFormat="1" ht="102" customHeight="1" x14ac:dyDescent="0.2">
      <c r="A381" s="25" t="s">
        <v>344</v>
      </c>
      <c r="B381" s="134" t="s">
        <v>533</v>
      </c>
      <c r="C381" s="73" t="s">
        <v>0</v>
      </c>
      <c r="D381" s="28">
        <v>1</v>
      </c>
      <c r="E381" s="233"/>
      <c r="F381" s="66">
        <f t="shared" ref="F381" si="41">D381*E381</f>
        <v>0</v>
      </c>
      <c r="G381" s="130"/>
      <c r="H381" s="130"/>
      <c r="I381" s="130"/>
      <c r="J381" s="130"/>
      <c r="K381" s="130"/>
      <c r="L381" s="130"/>
      <c r="M381" s="130"/>
      <c r="N381" s="130"/>
      <c r="O381" s="130"/>
      <c r="P381" s="130"/>
      <c r="Q381" s="130"/>
      <c r="R381" s="130"/>
      <c r="S381" s="130"/>
      <c r="T381" s="130"/>
      <c r="U381" s="130"/>
      <c r="V381" s="130"/>
      <c r="W381" s="130"/>
      <c r="X381" s="130"/>
      <c r="Y381" s="130"/>
      <c r="Z381" s="130"/>
      <c r="AA381" s="130"/>
      <c r="AB381" s="130"/>
      <c r="AC381" s="130"/>
      <c r="AD381" s="130"/>
      <c r="AE381" s="130"/>
      <c r="AF381" s="130"/>
      <c r="AG381" s="130"/>
      <c r="AH381" s="130"/>
      <c r="AI381" s="130"/>
      <c r="AJ381" s="130"/>
      <c r="AK381" s="130"/>
      <c r="AL381" s="130"/>
      <c r="AM381" s="130"/>
      <c r="AN381" s="130"/>
      <c r="AO381" s="130"/>
      <c r="AP381" s="130"/>
      <c r="AQ381" s="130"/>
      <c r="AR381" s="130"/>
      <c r="AS381" s="130"/>
      <c r="AT381" s="130"/>
      <c r="AU381" s="130"/>
      <c r="AV381" s="130"/>
      <c r="AW381" s="130"/>
      <c r="AX381" s="130"/>
      <c r="AY381" s="130"/>
      <c r="AZ381" s="130"/>
      <c r="BA381" s="130"/>
      <c r="BB381" s="130"/>
      <c r="BC381" s="130"/>
      <c r="BD381" s="130"/>
      <c r="BE381" s="130"/>
      <c r="BF381" s="130"/>
      <c r="BG381" s="130"/>
    </row>
    <row r="382" spans="1:59" s="131" customFormat="1" x14ac:dyDescent="0.2">
      <c r="A382" s="106"/>
      <c r="B382" s="127"/>
      <c r="C382" s="37"/>
      <c r="D382" s="38"/>
      <c r="E382" s="233"/>
      <c r="F382" s="66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  <c r="Z382" s="130"/>
      <c r="AA382" s="130"/>
      <c r="AB382" s="130"/>
      <c r="AC382" s="130"/>
      <c r="AD382" s="130"/>
      <c r="AE382" s="130"/>
      <c r="AF382" s="130"/>
      <c r="AG382" s="130"/>
      <c r="AH382" s="130"/>
      <c r="AI382" s="130"/>
      <c r="AJ382" s="130"/>
      <c r="AK382" s="130"/>
      <c r="AL382" s="130"/>
      <c r="AM382" s="130"/>
      <c r="AN382" s="130"/>
      <c r="AO382" s="130"/>
      <c r="AP382" s="130"/>
      <c r="AQ382" s="130"/>
      <c r="AR382" s="130"/>
      <c r="AS382" s="130"/>
      <c r="AT382" s="130"/>
      <c r="AU382" s="130"/>
      <c r="AV382" s="130"/>
      <c r="AW382" s="130"/>
      <c r="AX382" s="130"/>
      <c r="AY382" s="130"/>
      <c r="AZ382" s="130"/>
      <c r="BA382" s="130"/>
      <c r="BB382" s="130"/>
      <c r="BC382" s="130"/>
      <c r="BD382" s="130"/>
      <c r="BE382" s="130"/>
      <c r="BF382" s="130"/>
      <c r="BG382" s="130"/>
    </row>
    <row r="383" spans="1:59" s="131" customFormat="1" ht="102" customHeight="1" x14ac:dyDescent="0.2">
      <c r="A383" s="25" t="s">
        <v>343</v>
      </c>
      <c r="B383" s="134" t="s">
        <v>534</v>
      </c>
      <c r="C383" s="73" t="s">
        <v>0</v>
      </c>
      <c r="D383" s="28">
        <v>1</v>
      </c>
      <c r="E383" s="233"/>
      <c r="F383" s="66">
        <f t="shared" ref="F383" si="42">D383*E383</f>
        <v>0</v>
      </c>
      <c r="G383" s="130"/>
      <c r="H383" s="130"/>
      <c r="I383" s="130"/>
      <c r="J383" s="130"/>
      <c r="K383" s="130"/>
      <c r="L383" s="130"/>
      <c r="M383" s="130"/>
      <c r="N383" s="130"/>
      <c r="O383" s="130"/>
      <c r="P383" s="130"/>
      <c r="Q383" s="130"/>
      <c r="R383" s="130"/>
      <c r="S383" s="130"/>
      <c r="T383" s="130"/>
      <c r="U383" s="130"/>
      <c r="V383" s="130"/>
      <c r="W383" s="130"/>
      <c r="X383" s="130"/>
      <c r="Y383" s="130"/>
      <c r="Z383" s="130"/>
      <c r="AA383" s="130"/>
      <c r="AB383" s="130"/>
      <c r="AC383" s="130"/>
      <c r="AD383" s="130"/>
      <c r="AE383" s="130"/>
      <c r="AF383" s="130"/>
      <c r="AG383" s="130"/>
      <c r="AH383" s="130"/>
      <c r="AI383" s="130"/>
      <c r="AJ383" s="130"/>
      <c r="AK383" s="130"/>
      <c r="AL383" s="130"/>
      <c r="AM383" s="130"/>
      <c r="AN383" s="130"/>
      <c r="AO383" s="130"/>
      <c r="AP383" s="130"/>
      <c r="AQ383" s="130"/>
      <c r="AR383" s="130"/>
      <c r="AS383" s="130"/>
      <c r="AT383" s="130"/>
      <c r="AU383" s="130"/>
      <c r="AV383" s="130"/>
      <c r="AW383" s="130"/>
      <c r="AX383" s="130"/>
      <c r="AY383" s="130"/>
      <c r="AZ383" s="130"/>
      <c r="BA383" s="130"/>
      <c r="BB383" s="130"/>
      <c r="BC383" s="130"/>
      <c r="BD383" s="130"/>
      <c r="BE383" s="130"/>
      <c r="BF383" s="130"/>
      <c r="BG383" s="130"/>
    </row>
    <row r="384" spans="1:59" s="131" customFormat="1" x14ac:dyDescent="0.2">
      <c r="A384" s="106"/>
      <c r="B384" s="127"/>
      <c r="C384" s="37"/>
      <c r="D384" s="38"/>
      <c r="E384" s="233"/>
      <c r="F384" s="66"/>
      <c r="G384" s="130"/>
      <c r="H384" s="130"/>
      <c r="I384" s="130"/>
      <c r="J384" s="130"/>
      <c r="K384" s="130"/>
      <c r="L384" s="130"/>
      <c r="M384" s="130"/>
      <c r="N384" s="130"/>
      <c r="O384" s="130"/>
      <c r="P384" s="130"/>
      <c r="Q384" s="130"/>
      <c r="R384" s="130"/>
      <c r="S384" s="130"/>
      <c r="T384" s="130"/>
      <c r="U384" s="130"/>
      <c r="V384" s="130"/>
      <c r="W384" s="130"/>
      <c r="X384" s="130"/>
      <c r="Y384" s="130"/>
      <c r="Z384" s="130"/>
      <c r="AA384" s="130"/>
      <c r="AB384" s="130"/>
      <c r="AC384" s="130"/>
      <c r="AD384" s="130"/>
      <c r="AE384" s="130"/>
      <c r="AF384" s="130"/>
      <c r="AG384" s="130"/>
      <c r="AH384" s="130"/>
      <c r="AI384" s="130"/>
      <c r="AJ384" s="130"/>
      <c r="AK384" s="130"/>
      <c r="AL384" s="130"/>
      <c r="AM384" s="130"/>
      <c r="AN384" s="130"/>
      <c r="AO384" s="130"/>
      <c r="AP384" s="130"/>
      <c r="AQ384" s="130"/>
      <c r="AR384" s="130"/>
      <c r="AS384" s="130"/>
      <c r="AT384" s="130"/>
      <c r="AU384" s="130"/>
      <c r="AV384" s="130"/>
      <c r="AW384" s="130"/>
      <c r="AX384" s="130"/>
      <c r="AY384" s="130"/>
      <c r="AZ384" s="130"/>
      <c r="BA384" s="130"/>
      <c r="BB384" s="130"/>
      <c r="BC384" s="130"/>
      <c r="BD384" s="130"/>
      <c r="BE384" s="130"/>
      <c r="BF384" s="130"/>
      <c r="BG384" s="130"/>
    </row>
    <row r="385" spans="1:59" s="131" customFormat="1" ht="102" customHeight="1" x14ac:dyDescent="0.2">
      <c r="A385" s="25" t="s">
        <v>342</v>
      </c>
      <c r="B385" s="134" t="s">
        <v>532</v>
      </c>
      <c r="C385" s="73" t="s">
        <v>0</v>
      </c>
      <c r="D385" s="28">
        <v>1</v>
      </c>
      <c r="E385" s="233"/>
      <c r="F385" s="66">
        <f t="shared" ref="F385" si="43">D385*E385</f>
        <v>0</v>
      </c>
      <c r="G385" s="130"/>
      <c r="H385" s="130"/>
      <c r="I385" s="130"/>
      <c r="J385" s="130"/>
      <c r="K385" s="130"/>
      <c r="L385" s="130"/>
      <c r="M385" s="130"/>
      <c r="N385" s="130"/>
      <c r="O385" s="130"/>
      <c r="P385" s="130"/>
      <c r="Q385" s="130"/>
      <c r="R385" s="130"/>
      <c r="S385" s="130"/>
      <c r="T385" s="130"/>
      <c r="U385" s="130"/>
      <c r="V385" s="130"/>
      <c r="W385" s="130"/>
      <c r="X385" s="130"/>
      <c r="Y385" s="130"/>
      <c r="Z385" s="130"/>
      <c r="AA385" s="130"/>
      <c r="AB385" s="130"/>
      <c r="AC385" s="130"/>
      <c r="AD385" s="130"/>
      <c r="AE385" s="130"/>
      <c r="AF385" s="130"/>
      <c r="AG385" s="130"/>
      <c r="AH385" s="130"/>
      <c r="AI385" s="130"/>
      <c r="AJ385" s="130"/>
      <c r="AK385" s="130"/>
      <c r="AL385" s="130"/>
      <c r="AM385" s="130"/>
      <c r="AN385" s="130"/>
      <c r="AO385" s="130"/>
      <c r="AP385" s="130"/>
      <c r="AQ385" s="130"/>
      <c r="AR385" s="130"/>
      <c r="AS385" s="130"/>
      <c r="AT385" s="130"/>
      <c r="AU385" s="130"/>
      <c r="AV385" s="130"/>
      <c r="AW385" s="130"/>
      <c r="AX385" s="130"/>
      <c r="AY385" s="130"/>
      <c r="AZ385" s="130"/>
      <c r="BA385" s="130"/>
      <c r="BB385" s="130"/>
      <c r="BC385" s="130"/>
      <c r="BD385" s="130"/>
      <c r="BE385" s="130"/>
      <c r="BF385" s="130"/>
      <c r="BG385" s="130"/>
    </row>
    <row r="386" spans="1:59" s="131" customFormat="1" x14ac:dyDescent="0.2">
      <c r="A386" s="106"/>
      <c r="B386" s="127"/>
      <c r="C386" s="37"/>
      <c r="D386" s="38"/>
      <c r="E386" s="233"/>
      <c r="F386" s="66"/>
      <c r="G386" s="130"/>
      <c r="H386" s="130"/>
      <c r="I386" s="130"/>
      <c r="J386" s="130"/>
      <c r="K386" s="130"/>
      <c r="L386" s="130"/>
      <c r="M386" s="130"/>
      <c r="N386" s="130"/>
      <c r="O386" s="130"/>
      <c r="P386" s="130"/>
      <c r="Q386" s="130"/>
      <c r="R386" s="130"/>
      <c r="S386" s="130"/>
      <c r="T386" s="130"/>
      <c r="U386" s="130"/>
      <c r="V386" s="130"/>
      <c r="W386" s="130"/>
      <c r="X386" s="130"/>
      <c r="Y386" s="130"/>
      <c r="Z386" s="130"/>
      <c r="AA386" s="130"/>
      <c r="AB386" s="130"/>
      <c r="AC386" s="130"/>
      <c r="AD386" s="130"/>
      <c r="AE386" s="130"/>
      <c r="AF386" s="130"/>
      <c r="AG386" s="130"/>
      <c r="AH386" s="130"/>
      <c r="AI386" s="130"/>
      <c r="AJ386" s="130"/>
      <c r="AK386" s="130"/>
      <c r="AL386" s="130"/>
      <c r="AM386" s="130"/>
      <c r="AN386" s="130"/>
      <c r="AO386" s="130"/>
      <c r="AP386" s="130"/>
      <c r="AQ386" s="130"/>
      <c r="AR386" s="130"/>
      <c r="AS386" s="130"/>
      <c r="AT386" s="130"/>
      <c r="AU386" s="130"/>
      <c r="AV386" s="130"/>
      <c r="AW386" s="130"/>
      <c r="AX386" s="130"/>
      <c r="AY386" s="130"/>
      <c r="AZ386" s="130"/>
      <c r="BA386" s="130"/>
      <c r="BB386" s="130"/>
      <c r="BC386" s="130"/>
      <c r="BD386" s="130"/>
      <c r="BE386" s="130"/>
      <c r="BF386" s="130"/>
      <c r="BG386" s="130"/>
    </row>
    <row r="387" spans="1:59" s="131" customFormat="1" ht="102" customHeight="1" x14ac:dyDescent="0.2">
      <c r="A387" s="25" t="s">
        <v>341</v>
      </c>
      <c r="B387" s="134" t="s">
        <v>535</v>
      </c>
      <c r="C387" s="73" t="s">
        <v>0</v>
      </c>
      <c r="D387" s="28">
        <v>1</v>
      </c>
      <c r="E387" s="233"/>
      <c r="F387" s="66">
        <f t="shared" ref="F387" si="44">D387*E387</f>
        <v>0</v>
      </c>
      <c r="G387" s="130"/>
      <c r="H387" s="130"/>
      <c r="I387" s="130"/>
      <c r="J387" s="130"/>
      <c r="K387" s="130"/>
      <c r="L387" s="130"/>
      <c r="M387" s="130"/>
      <c r="N387" s="130"/>
      <c r="O387" s="130"/>
      <c r="P387" s="130"/>
      <c r="Q387" s="130"/>
      <c r="R387" s="130"/>
      <c r="S387" s="130"/>
      <c r="T387" s="130"/>
      <c r="U387" s="130"/>
      <c r="V387" s="130"/>
      <c r="W387" s="130"/>
      <c r="X387" s="130"/>
      <c r="Y387" s="130"/>
      <c r="Z387" s="130"/>
      <c r="AA387" s="130"/>
      <c r="AB387" s="130"/>
      <c r="AC387" s="130"/>
      <c r="AD387" s="130"/>
      <c r="AE387" s="130"/>
      <c r="AF387" s="130"/>
      <c r="AG387" s="130"/>
      <c r="AH387" s="130"/>
      <c r="AI387" s="130"/>
      <c r="AJ387" s="130"/>
      <c r="AK387" s="130"/>
      <c r="AL387" s="130"/>
      <c r="AM387" s="130"/>
      <c r="AN387" s="130"/>
      <c r="AO387" s="130"/>
      <c r="AP387" s="130"/>
      <c r="AQ387" s="130"/>
      <c r="AR387" s="130"/>
      <c r="AS387" s="130"/>
      <c r="AT387" s="130"/>
      <c r="AU387" s="130"/>
      <c r="AV387" s="130"/>
      <c r="AW387" s="130"/>
      <c r="AX387" s="130"/>
      <c r="AY387" s="130"/>
      <c r="AZ387" s="130"/>
      <c r="BA387" s="130"/>
      <c r="BB387" s="130"/>
      <c r="BC387" s="130"/>
      <c r="BD387" s="130"/>
      <c r="BE387" s="130"/>
      <c r="BF387" s="130"/>
      <c r="BG387" s="130"/>
    </row>
    <row r="388" spans="1:59" s="131" customFormat="1" x14ac:dyDescent="0.2">
      <c r="A388" s="106"/>
      <c r="B388" s="127"/>
      <c r="C388" s="37"/>
      <c r="D388" s="38"/>
      <c r="E388" s="233"/>
      <c r="F388" s="66"/>
      <c r="G388" s="130"/>
      <c r="H388" s="130"/>
      <c r="I388" s="130"/>
      <c r="J388" s="130"/>
      <c r="K388" s="130"/>
      <c r="L388" s="130"/>
      <c r="M388" s="130"/>
      <c r="N388" s="130"/>
      <c r="O388" s="130"/>
      <c r="P388" s="130"/>
      <c r="Q388" s="130"/>
      <c r="R388" s="130"/>
      <c r="S388" s="130"/>
      <c r="T388" s="130"/>
      <c r="U388" s="130"/>
      <c r="V388" s="130"/>
      <c r="W388" s="130"/>
      <c r="X388" s="130"/>
      <c r="Y388" s="130"/>
      <c r="Z388" s="130"/>
      <c r="AA388" s="130"/>
      <c r="AB388" s="130"/>
      <c r="AC388" s="130"/>
      <c r="AD388" s="130"/>
      <c r="AE388" s="130"/>
      <c r="AF388" s="130"/>
      <c r="AG388" s="130"/>
      <c r="AH388" s="130"/>
      <c r="AI388" s="130"/>
      <c r="AJ388" s="130"/>
      <c r="AK388" s="130"/>
      <c r="AL388" s="130"/>
      <c r="AM388" s="130"/>
      <c r="AN388" s="130"/>
      <c r="AO388" s="130"/>
      <c r="AP388" s="130"/>
      <c r="AQ388" s="130"/>
      <c r="AR388" s="130"/>
      <c r="AS388" s="130"/>
      <c r="AT388" s="130"/>
      <c r="AU388" s="130"/>
      <c r="AV388" s="130"/>
      <c r="AW388" s="130"/>
      <c r="AX388" s="130"/>
      <c r="AY388" s="130"/>
      <c r="AZ388" s="130"/>
      <c r="BA388" s="130"/>
      <c r="BB388" s="130"/>
      <c r="BC388" s="130"/>
      <c r="BD388" s="130"/>
      <c r="BE388" s="130"/>
      <c r="BF388" s="130"/>
      <c r="BG388" s="130"/>
    </row>
    <row r="389" spans="1:59" s="18" customFormat="1" x14ac:dyDescent="0.2">
      <c r="A389" s="74" t="s">
        <v>5</v>
      </c>
      <c r="B389" s="75" t="s">
        <v>3</v>
      </c>
      <c r="C389" s="76" t="s">
        <v>6</v>
      </c>
      <c r="D389" s="77" t="s">
        <v>7</v>
      </c>
      <c r="E389" s="78" t="s">
        <v>8</v>
      </c>
      <c r="F389" s="79" t="s">
        <v>9</v>
      </c>
    </row>
    <row r="390" spans="1:59" s="18" customFormat="1" x14ac:dyDescent="0.2">
      <c r="A390" s="62"/>
      <c r="B390" s="63"/>
      <c r="C390" s="37"/>
      <c r="D390" s="38"/>
      <c r="E390" s="3"/>
      <c r="F390" s="46"/>
    </row>
    <row r="391" spans="1:59" s="131" customFormat="1" ht="87" customHeight="1" x14ac:dyDescent="0.2">
      <c r="A391" s="25" t="s">
        <v>340</v>
      </c>
      <c r="B391" s="134" t="s">
        <v>271</v>
      </c>
      <c r="C391" s="73" t="s">
        <v>0</v>
      </c>
      <c r="D391" s="28">
        <v>1</v>
      </c>
      <c r="E391" s="233"/>
      <c r="F391" s="66">
        <f t="shared" ref="F391" si="45">D391*E391</f>
        <v>0</v>
      </c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30"/>
      <c r="V391" s="130"/>
      <c r="W391" s="130"/>
      <c r="X391" s="130"/>
      <c r="Y391" s="130"/>
      <c r="Z391" s="130"/>
      <c r="AA391" s="130"/>
      <c r="AB391" s="130"/>
      <c r="AC391" s="130"/>
      <c r="AD391" s="130"/>
      <c r="AE391" s="130"/>
      <c r="AF391" s="130"/>
      <c r="AG391" s="130"/>
      <c r="AH391" s="130"/>
      <c r="AI391" s="130"/>
      <c r="AJ391" s="130"/>
      <c r="AK391" s="130"/>
      <c r="AL391" s="130"/>
      <c r="AM391" s="130"/>
      <c r="AN391" s="130"/>
      <c r="AO391" s="130"/>
      <c r="AP391" s="130"/>
      <c r="AQ391" s="130"/>
      <c r="AR391" s="130"/>
      <c r="AS391" s="130"/>
      <c r="AT391" s="130"/>
      <c r="AU391" s="130"/>
      <c r="AV391" s="130"/>
      <c r="AW391" s="130"/>
      <c r="AX391" s="130"/>
      <c r="AY391" s="130"/>
      <c r="AZ391" s="130"/>
      <c r="BA391" s="130"/>
      <c r="BB391" s="130"/>
      <c r="BC391" s="130"/>
      <c r="BD391" s="130"/>
      <c r="BE391" s="130"/>
      <c r="BF391" s="130"/>
      <c r="BG391" s="130"/>
    </row>
    <row r="392" spans="1:59" s="131" customFormat="1" x14ac:dyDescent="0.2">
      <c r="A392" s="106"/>
      <c r="B392" s="132"/>
      <c r="C392" s="37"/>
      <c r="D392" s="38"/>
      <c r="E392" s="233"/>
      <c r="F392" s="66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30"/>
      <c r="V392" s="130"/>
      <c r="W392" s="130"/>
      <c r="X392" s="130"/>
      <c r="Y392" s="130"/>
      <c r="Z392" s="130"/>
      <c r="AA392" s="130"/>
      <c r="AB392" s="130"/>
      <c r="AC392" s="130"/>
      <c r="AD392" s="130"/>
      <c r="AE392" s="130"/>
      <c r="AF392" s="130"/>
      <c r="AG392" s="130"/>
      <c r="AH392" s="130"/>
      <c r="AI392" s="130"/>
      <c r="AJ392" s="130"/>
      <c r="AK392" s="130"/>
      <c r="AL392" s="130"/>
      <c r="AM392" s="130"/>
      <c r="AN392" s="130"/>
      <c r="AO392" s="130"/>
      <c r="AP392" s="130"/>
      <c r="AQ392" s="130"/>
      <c r="AR392" s="130"/>
      <c r="AS392" s="130"/>
      <c r="AT392" s="130"/>
      <c r="AU392" s="130"/>
      <c r="AV392" s="130"/>
      <c r="AW392" s="130"/>
      <c r="AX392" s="130"/>
      <c r="AY392" s="130"/>
      <c r="AZ392" s="130"/>
      <c r="BA392" s="130"/>
      <c r="BB392" s="130"/>
      <c r="BC392" s="130"/>
      <c r="BD392" s="130"/>
      <c r="BE392" s="130"/>
      <c r="BF392" s="130"/>
      <c r="BG392" s="130"/>
    </row>
    <row r="393" spans="1:59" s="131" customFormat="1" ht="87" customHeight="1" x14ac:dyDescent="0.2">
      <c r="A393" s="25" t="s">
        <v>339</v>
      </c>
      <c r="B393" s="134" t="s">
        <v>248</v>
      </c>
      <c r="C393" s="73" t="s">
        <v>0</v>
      </c>
      <c r="D393" s="28">
        <v>1</v>
      </c>
      <c r="E393" s="233"/>
      <c r="F393" s="66">
        <f t="shared" ref="F393" si="46">D393*E393</f>
        <v>0</v>
      </c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30"/>
      <c r="V393" s="130"/>
      <c r="W393" s="130"/>
      <c r="X393" s="130"/>
      <c r="Y393" s="130"/>
      <c r="Z393" s="130"/>
      <c r="AA393" s="130"/>
      <c r="AB393" s="130"/>
      <c r="AC393" s="130"/>
      <c r="AD393" s="130"/>
      <c r="AE393" s="130"/>
      <c r="AF393" s="130"/>
      <c r="AG393" s="130"/>
      <c r="AH393" s="130"/>
      <c r="AI393" s="130"/>
      <c r="AJ393" s="130"/>
      <c r="AK393" s="130"/>
      <c r="AL393" s="130"/>
      <c r="AM393" s="130"/>
      <c r="AN393" s="130"/>
      <c r="AO393" s="130"/>
      <c r="AP393" s="130"/>
      <c r="AQ393" s="130"/>
      <c r="AR393" s="130"/>
      <c r="AS393" s="130"/>
      <c r="AT393" s="130"/>
      <c r="AU393" s="130"/>
      <c r="AV393" s="130"/>
      <c r="AW393" s="130"/>
      <c r="AX393" s="130"/>
      <c r="AY393" s="130"/>
      <c r="AZ393" s="130"/>
      <c r="BA393" s="130"/>
      <c r="BB393" s="130"/>
      <c r="BC393" s="130"/>
      <c r="BD393" s="130"/>
      <c r="BE393" s="130"/>
      <c r="BF393" s="130"/>
      <c r="BG393" s="130"/>
    </row>
    <row r="394" spans="1:59" s="131" customFormat="1" x14ac:dyDescent="0.2">
      <c r="A394" s="106"/>
      <c r="B394" s="132"/>
      <c r="C394" s="37"/>
      <c r="D394" s="38"/>
      <c r="E394" s="233"/>
      <c r="F394" s="66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30"/>
      <c r="V394" s="130"/>
      <c r="W394" s="130"/>
      <c r="X394" s="130"/>
      <c r="Y394" s="130"/>
      <c r="Z394" s="130"/>
      <c r="AA394" s="130"/>
      <c r="AB394" s="130"/>
      <c r="AC394" s="130"/>
      <c r="AD394" s="130"/>
      <c r="AE394" s="130"/>
      <c r="AF394" s="130"/>
      <c r="AG394" s="130"/>
      <c r="AH394" s="130"/>
      <c r="AI394" s="130"/>
      <c r="AJ394" s="130"/>
      <c r="AK394" s="130"/>
      <c r="AL394" s="130"/>
      <c r="AM394" s="130"/>
      <c r="AN394" s="130"/>
      <c r="AO394" s="130"/>
      <c r="AP394" s="130"/>
      <c r="AQ394" s="130"/>
      <c r="AR394" s="130"/>
      <c r="AS394" s="130"/>
      <c r="AT394" s="130"/>
      <c r="AU394" s="130"/>
      <c r="AV394" s="130"/>
      <c r="AW394" s="130"/>
      <c r="AX394" s="130"/>
      <c r="AY394" s="130"/>
      <c r="AZ394" s="130"/>
      <c r="BA394" s="130"/>
      <c r="BB394" s="130"/>
      <c r="BC394" s="130"/>
      <c r="BD394" s="130"/>
      <c r="BE394" s="130"/>
      <c r="BF394" s="130"/>
      <c r="BG394" s="130"/>
    </row>
    <row r="395" spans="1:59" s="131" customFormat="1" ht="87.75" customHeight="1" x14ac:dyDescent="0.2">
      <c r="A395" s="25" t="s">
        <v>338</v>
      </c>
      <c r="B395" s="134" t="s">
        <v>538</v>
      </c>
      <c r="C395" s="73" t="s">
        <v>0</v>
      </c>
      <c r="D395" s="28">
        <v>1</v>
      </c>
      <c r="E395" s="233"/>
      <c r="F395" s="66">
        <f t="shared" ref="F395" si="47">D395*E395</f>
        <v>0</v>
      </c>
      <c r="G395" s="130"/>
      <c r="H395" s="130"/>
      <c r="I395" s="130"/>
      <c r="J395" s="130"/>
      <c r="K395" s="130"/>
      <c r="L395" s="130"/>
      <c r="M395" s="130"/>
      <c r="N395" s="130"/>
      <c r="O395" s="130"/>
      <c r="P395" s="130"/>
      <c r="Q395" s="130"/>
      <c r="R395" s="130"/>
      <c r="S395" s="130"/>
      <c r="T395" s="130"/>
      <c r="U395" s="130"/>
      <c r="V395" s="130"/>
      <c r="W395" s="130"/>
      <c r="X395" s="130"/>
      <c r="Y395" s="130"/>
      <c r="Z395" s="130"/>
      <c r="AA395" s="130"/>
      <c r="AB395" s="130"/>
      <c r="AC395" s="130"/>
      <c r="AD395" s="130"/>
      <c r="AE395" s="130"/>
      <c r="AF395" s="130"/>
      <c r="AG395" s="130"/>
      <c r="AH395" s="130"/>
      <c r="AI395" s="130"/>
      <c r="AJ395" s="130"/>
      <c r="AK395" s="130"/>
      <c r="AL395" s="130"/>
      <c r="AM395" s="130"/>
      <c r="AN395" s="130"/>
      <c r="AO395" s="130"/>
      <c r="AP395" s="130"/>
      <c r="AQ395" s="130"/>
      <c r="AR395" s="130"/>
      <c r="AS395" s="130"/>
      <c r="AT395" s="130"/>
      <c r="AU395" s="130"/>
      <c r="AV395" s="130"/>
      <c r="AW395" s="130"/>
      <c r="AX395" s="130"/>
      <c r="AY395" s="130"/>
      <c r="AZ395" s="130"/>
      <c r="BA395" s="130"/>
      <c r="BB395" s="130"/>
      <c r="BC395" s="130"/>
      <c r="BD395" s="130"/>
      <c r="BE395" s="130"/>
      <c r="BF395" s="130"/>
      <c r="BG395" s="130"/>
    </row>
    <row r="396" spans="1:59" s="131" customFormat="1" ht="15" customHeight="1" x14ac:dyDescent="0.2">
      <c r="A396" s="25"/>
      <c r="B396" s="134"/>
      <c r="C396" s="73"/>
      <c r="D396" s="28"/>
      <c r="E396" s="233"/>
      <c r="F396" s="66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30"/>
      <c r="V396" s="130"/>
      <c r="W396" s="130"/>
      <c r="X396" s="130"/>
      <c r="Y396" s="130"/>
      <c r="Z396" s="130"/>
      <c r="AA396" s="130"/>
      <c r="AB396" s="130"/>
      <c r="AC396" s="130"/>
      <c r="AD396" s="130"/>
      <c r="AE396" s="130"/>
      <c r="AF396" s="130"/>
      <c r="AG396" s="130"/>
      <c r="AH396" s="130"/>
      <c r="AI396" s="130"/>
      <c r="AJ396" s="130"/>
      <c r="AK396" s="130"/>
      <c r="AL396" s="130"/>
      <c r="AM396" s="130"/>
      <c r="AN396" s="130"/>
      <c r="AO396" s="130"/>
      <c r="AP396" s="130"/>
      <c r="AQ396" s="130"/>
      <c r="AR396" s="130"/>
      <c r="AS396" s="130"/>
      <c r="AT396" s="130"/>
      <c r="AU396" s="130"/>
      <c r="AV396" s="130"/>
      <c r="AW396" s="130"/>
      <c r="AX396" s="130"/>
      <c r="AY396" s="130"/>
      <c r="AZ396" s="130"/>
      <c r="BA396" s="130"/>
      <c r="BB396" s="130"/>
      <c r="BC396" s="130"/>
      <c r="BD396" s="130"/>
      <c r="BE396" s="130"/>
      <c r="BF396" s="130"/>
      <c r="BG396" s="130"/>
    </row>
    <row r="397" spans="1:59" s="131" customFormat="1" ht="86.25" customHeight="1" x14ac:dyDescent="0.2">
      <c r="A397" s="25" t="s">
        <v>539</v>
      </c>
      <c r="B397" s="134" t="s">
        <v>540</v>
      </c>
      <c r="C397" s="73" t="s">
        <v>0</v>
      </c>
      <c r="D397" s="28">
        <v>1</v>
      </c>
      <c r="E397" s="233"/>
      <c r="F397" s="66">
        <f t="shared" ref="F397" si="48">D397*E397</f>
        <v>0</v>
      </c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30"/>
      <c r="V397" s="130"/>
      <c r="W397" s="130"/>
      <c r="X397" s="130"/>
      <c r="Y397" s="130"/>
      <c r="Z397" s="130"/>
      <c r="AA397" s="130"/>
      <c r="AB397" s="130"/>
      <c r="AC397" s="130"/>
      <c r="AD397" s="130"/>
      <c r="AE397" s="130"/>
      <c r="AF397" s="130"/>
      <c r="AG397" s="130"/>
      <c r="AH397" s="130"/>
      <c r="AI397" s="130"/>
      <c r="AJ397" s="130"/>
      <c r="AK397" s="130"/>
      <c r="AL397" s="130"/>
      <c r="AM397" s="130"/>
      <c r="AN397" s="130"/>
      <c r="AO397" s="130"/>
      <c r="AP397" s="130"/>
      <c r="AQ397" s="130"/>
      <c r="AR397" s="130"/>
      <c r="AS397" s="130"/>
      <c r="AT397" s="130"/>
      <c r="AU397" s="130"/>
      <c r="AV397" s="130"/>
      <c r="AW397" s="130"/>
      <c r="AX397" s="130"/>
      <c r="AY397" s="130"/>
      <c r="AZ397" s="130"/>
      <c r="BA397" s="130"/>
      <c r="BB397" s="130"/>
      <c r="BC397" s="130"/>
      <c r="BD397" s="130"/>
      <c r="BE397" s="130"/>
      <c r="BF397" s="130"/>
      <c r="BG397" s="130"/>
    </row>
    <row r="398" spans="1:59" s="131" customFormat="1" x14ac:dyDescent="0.2">
      <c r="A398" s="106"/>
      <c r="B398" s="127"/>
      <c r="C398" s="37"/>
      <c r="D398" s="38"/>
      <c r="E398" s="233"/>
      <c r="F398" s="66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30"/>
      <c r="V398" s="130"/>
      <c r="W398" s="130"/>
      <c r="X398" s="130"/>
      <c r="Y398" s="130"/>
      <c r="Z398" s="130"/>
      <c r="AA398" s="130"/>
      <c r="AB398" s="130"/>
      <c r="AC398" s="130"/>
      <c r="AD398" s="130"/>
      <c r="AE398" s="130"/>
      <c r="AF398" s="130"/>
      <c r="AG398" s="130"/>
      <c r="AH398" s="130"/>
      <c r="AI398" s="130"/>
      <c r="AJ398" s="130"/>
      <c r="AK398" s="130"/>
      <c r="AL398" s="130"/>
      <c r="AM398" s="130"/>
      <c r="AN398" s="130"/>
      <c r="AO398" s="130"/>
      <c r="AP398" s="130"/>
      <c r="AQ398" s="130"/>
      <c r="AR398" s="130"/>
      <c r="AS398" s="130"/>
      <c r="AT398" s="130"/>
      <c r="AU398" s="130"/>
      <c r="AV398" s="130"/>
      <c r="AW398" s="130"/>
      <c r="AX398" s="130"/>
      <c r="AY398" s="130"/>
      <c r="AZ398" s="130"/>
      <c r="BA398" s="130"/>
      <c r="BB398" s="130"/>
      <c r="BC398" s="130"/>
      <c r="BD398" s="130"/>
      <c r="BE398" s="130"/>
      <c r="BF398" s="130"/>
      <c r="BG398" s="130"/>
    </row>
    <row r="399" spans="1:59" s="131" customFormat="1" ht="73.5" customHeight="1" x14ac:dyDescent="0.2">
      <c r="A399" s="25" t="s">
        <v>542</v>
      </c>
      <c r="B399" s="134" t="s">
        <v>541</v>
      </c>
      <c r="C399" s="73" t="s">
        <v>0</v>
      </c>
      <c r="D399" s="28">
        <v>1</v>
      </c>
      <c r="E399" s="233"/>
      <c r="F399" s="66">
        <f t="shared" ref="F399" si="49">D399*E399</f>
        <v>0</v>
      </c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30"/>
      <c r="V399" s="130"/>
      <c r="W399" s="130"/>
      <c r="X399" s="130"/>
      <c r="Y399" s="130"/>
      <c r="Z399" s="130"/>
      <c r="AA399" s="130"/>
      <c r="AB399" s="130"/>
      <c r="AC399" s="130"/>
      <c r="AD399" s="130"/>
      <c r="AE399" s="130"/>
      <c r="AF399" s="130"/>
      <c r="AG399" s="130"/>
      <c r="AH399" s="130"/>
      <c r="AI399" s="130"/>
      <c r="AJ399" s="130"/>
      <c r="AK399" s="130"/>
      <c r="AL399" s="130"/>
      <c r="AM399" s="130"/>
      <c r="AN399" s="130"/>
      <c r="AO399" s="130"/>
      <c r="AP399" s="130"/>
      <c r="AQ399" s="130"/>
      <c r="AR399" s="130"/>
      <c r="AS399" s="130"/>
      <c r="AT399" s="130"/>
      <c r="AU399" s="130"/>
      <c r="AV399" s="130"/>
      <c r="AW399" s="130"/>
      <c r="AX399" s="130"/>
      <c r="AY399" s="130"/>
      <c r="AZ399" s="130"/>
      <c r="BA399" s="130"/>
      <c r="BB399" s="130"/>
      <c r="BC399" s="130"/>
      <c r="BD399" s="130"/>
      <c r="BE399" s="130"/>
      <c r="BF399" s="130"/>
      <c r="BG399" s="130"/>
    </row>
    <row r="400" spans="1:59" s="131" customFormat="1" x14ac:dyDescent="0.2">
      <c r="A400" s="106"/>
      <c r="B400" s="127"/>
      <c r="C400" s="37"/>
      <c r="D400" s="38"/>
      <c r="E400" s="233"/>
      <c r="F400" s="66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30"/>
      <c r="V400" s="130"/>
      <c r="W400" s="130"/>
      <c r="X400" s="130"/>
      <c r="Y400" s="130"/>
      <c r="Z400" s="130"/>
      <c r="AA400" s="130"/>
      <c r="AB400" s="130"/>
      <c r="AC400" s="130"/>
      <c r="AD400" s="130"/>
      <c r="AE400" s="130"/>
      <c r="AF400" s="130"/>
      <c r="AG400" s="130"/>
      <c r="AH400" s="130"/>
      <c r="AI400" s="130"/>
      <c r="AJ400" s="130"/>
      <c r="AK400" s="130"/>
      <c r="AL400" s="130"/>
      <c r="AM400" s="130"/>
      <c r="AN400" s="130"/>
      <c r="AO400" s="130"/>
      <c r="AP400" s="130"/>
      <c r="AQ400" s="130"/>
      <c r="AR400" s="130"/>
      <c r="AS400" s="130"/>
      <c r="AT400" s="130"/>
      <c r="AU400" s="130"/>
      <c r="AV400" s="130"/>
      <c r="AW400" s="130"/>
      <c r="AX400" s="130"/>
      <c r="AY400" s="130"/>
      <c r="AZ400" s="130"/>
      <c r="BA400" s="130"/>
      <c r="BB400" s="130"/>
      <c r="BC400" s="130"/>
      <c r="BD400" s="130"/>
      <c r="BE400" s="130"/>
      <c r="BF400" s="130"/>
      <c r="BG400" s="130"/>
    </row>
    <row r="401" spans="1:59" s="131" customFormat="1" ht="73.5" customHeight="1" x14ac:dyDescent="0.2">
      <c r="A401" s="25" t="s">
        <v>543</v>
      </c>
      <c r="B401" s="134" t="s">
        <v>553</v>
      </c>
      <c r="C401" s="73" t="s">
        <v>0</v>
      </c>
      <c r="D401" s="28">
        <v>1</v>
      </c>
      <c r="E401" s="233"/>
      <c r="F401" s="66">
        <f t="shared" ref="F401" si="50">D401*E401</f>
        <v>0</v>
      </c>
      <c r="G401" s="130"/>
      <c r="H401" s="130"/>
      <c r="I401" s="130"/>
      <c r="J401" s="130"/>
      <c r="K401" s="130"/>
      <c r="L401" s="130"/>
      <c r="M401" s="130"/>
      <c r="N401" s="130"/>
      <c r="O401" s="130"/>
      <c r="P401" s="130"/>
      <c r="Q401" s="130"/>
      <c r="R401" s="130"/>
      <c r="S401" s="130"/>
      <c r="T401" s="130"/>
      <c r="U401" s="130"/>
      <c r="V401" s="130"/>
      <c r="W401" s="130"/>
      <c r="X401" s="130"/>
      <c r="Y401" s="130"/>
      <c r="Z401" s="130"/>
      <c r="AA401" s="130"/>
      <c r="AB401" s="130"/>
      <c r="AC401" s="130"/>
      <c r="AD401" s="130"/>
      <c r="AE401" s="130"/>
      <c r="AF401" s="130"/>
      <c r="AG401" s="130"/>
      <c r="AH401" s="130"/>
      <c r="AI401" s="130"/>
      <c r="AJ401" s="130"/>
      <c r="AK401" s="130"/>
      <c r="AL401" s="130"/>
      <c r="AM401" s="130"/>
      <c r="AN401" s="130"/>
      <c r="AO401" s="130"/>
      <c r="AP401" s="130"/>
      <c r="AQ401" s="130"/>
      <c r="AR401" s="130"/>
      <c r="AS401" s="130"/>
      <c r="AT401" s="130"/>
      <c r="AU401" s="130"/>
      <c r="AV401" s="130"/>
      <c r="AW401" s="130"/>
      <c r="AX401" s="130"/>
      <c r="AY401" s="130"/>
      <c r="AZ401" s="130"/>
      <c r="BA401" s="130"/>
      <c r="BB401" s="130"/>
      <c r="BC401" s="130"/>
      <c r="BD401" s="130"/>
      <c r="BE401" s="130"/>
      <c r="BF401" s="130"/>
      <c r="BG401" s="130"/>
    </row>
    <row r="402" spans="1:59" s="131" customFormat="1" x14ac:dyDescent="0.2">
      <c r="A402" s="106"/>
      <c r="B402" s="127"/>
      <c r="C402" s="37"/>
      <c r="D402" s="38"/>
      <c r="E402" s="233"/>
      <c r="F402" s="66"/>
      <c r="G402" s="130"/>
      <c r="H402" s="130"/>
      <c r="I402" s="130"/>
      <c r="J402" s="130"/>
      <c r="K402" s="130"/>
      <c r="L402" s="130"/>
      <c r="M402" s="130"/>
      <c r="N402" s="130"/>
      <c r="O402" s="130"/>
      <c r="P402" s="130"/>
      <c r="Q402" s="130"/>
      <c r="R402" s="130"/>
      <c r="S402" s="130"/>
      <c r="T402" s="130"/>
      <c r="U402" s="130"/>
      <c r="V402" s="130"/>
      <c r="W402" s="130"/>
      <c r="X402" s="130"/>
      <c r="Y402" s="130"/>
      <c r="Z402" s="130"/>
      <c r="AA402" s="130"/>
      <c r="AB402" s="130"/>
      <c r="AC402" s="130"/>
      <c r="AD402" s="130"/>
      <c r="AE402" s="130"/>
      <c r="AF402" s="130"/>
      <c r="AG402" s="130"/>
      <c r="AH402" s="130"/>
      <c r="AI402" s="130"/>
      <c r="AJ402" s="130"/>
      <c r="AK402" s="130"/>
      <c r="AL402" s="130"/>
      <c r="AM402" s="130"/>
      <c r="AN402" s="130"/>
      <c r="AO402" s="130"/>
      <c r="AP402" s="130"/>
      <c r="AQ402" s="130"/>
      <c r="AR402" s="130"/>
      <c r="AS402" s="130"/>
      <c r="AT402" s="130"/>
      <c r="AU402" s="130"/>
      <c r="AV402" s="130"/>
      <c r="AW402" s="130"/>
      <c r="AX402" s="130"/>
      <c r="AY402" s="130"/>
      <c r="AZ402" s="130"/>
      <c r="BA402" s="130"/>
      <c r="BB402" s="130"/>
      <c r="BC402" s="130"/>
      <c r="BD402" s="130"/>
      <c r="BE402" s="130"/>
      <c r="BF402" s="130"/>
      <c r="BG402" s="130"/>
    </row>
    <row r="403" spans="1:59" s="131" customFormat="1" ht="102" customHeight="1" x14ac:dyDescent="0.2">
      <c r="A403" s="25" t="s">
        <v>544</v>
      </c>
      <c r="B403" s="134" t="s">
        <v>545</v>
      </c>
      <c r="C403" s="73" t="s">
        <v>0</v>
      </c>
      <c r="D403" s="28">
        <v>1</v>
      </c>
      <c r="E403" s="233"/>
      <c r="F403" s="66">
        <f t="shared" ref="F403:F405" si="51">D403*E403</f>
        <v>0</v>
      </c>
      <c r="G403" s="130"/>
      <c r="H403" s="130"/>
      <c r="I403" s="130"/>
      <c r="J403" s="130"/>
      <c r="K403" s="130"/>
      <c r="L403" s="130"/>
      <c r="M403" s="130"/>
      <c r="N403" s="130"/>
      <c r="O403" s="130"/>
      <c r="P403" s="130"/>
      <c r="Q403" s="130"/>
      <c r="R403" s="130"/>
      <c r="S403" s="130"/>
      <c r="T403" s="130"/>
      <c r="U403" s="130"/>
      <c r="V403" s="130"/>
      <c r="W403" s="130"/>
      <c r="X403" s="130"/>
      <c r="Y403" s="130"/>
      <c r="Z403" s="130"/>
      <c r="AA403" s="130"/>
      <c r="AB403" s="130"/>
      <c r="AC403" s="130"/>
      <c r="AD403" s="130"/>
      <c r="AE403" s="130"/>
      <c r="AF403" s="130"/>
      <c r="AG403" s="130"/>
      <c r="AH403" s="130"/>
      <c r="AI403" s="130"/>
      <c r="AJ403" s="130"/>
      <c r="AK403" s="130"/>
      <c r="AL403" s="130"/>
      <c r="AM403" s="130"/>
      <c r="AN403" s="130"/>
      <c r="AO403" s="130"/>
      <c r="AP403" s="130"/>
      <c r="AQ403" s="130"/>
      <c r="AR403" s="130"/>
      <c r="AS403" s="130"/>
      <c r="AT403" s="130"/>
      <c r="AU403" s="130"/>
      <c r="AV403" s="130"/>
      <c r="AW403" s="130"/>
      <c r="AX403" s="130"/>
      <c r="AY403" s="130"/>
      <c r="AZ403" s="130"/>
      <c r="BA403" s="130"/>
      <c r="BB403" s="130"/>
      <c r="BC403" s="130"/>
      <c r="BD403" s="130"/>
      <c r="BE403" s="130"/>
      <c r="BF403" s="130"/>
      <c r="BG403" s="130"/>
    </row>
    <row r="404" spans="1:59" s="131" customFormat="1" x14ac:dyDescent="0.2">
      <c r="A404" s="106"/>
      <c r="B404" s="127"/>
      <c r="C404" s="37"/>
      <c r="D404" s="38"/>
      <c r="E404" s="233"/>
      <c r="F404" s="66"/>
      <c r="G404" s="130"/>
      <c r="H404" s="130"/>
      <c r="I404" s="130"/>
      <c r="J404" s="130"/>
      <c r="K404" s="130"/>
      <c r="L404" s="130"/>
      <c r="M404" s="130"/>
      <c r="N404" s="130"/>
      <c r="O404" s="130"/>
      <c r="P404" s="130"/>
      <c r="Q404" s="130"/>
      <c r="R404" s="130"/>
      <c r="S404" s="130"/>
      <c r="T404" s="130"/>
      <c r="U404" s="130"/>
      <c r="V404" s="130"/>
      <c r="W404" s="130"/>
      <c r="X404" s="130"/>
      <c r="Y404" s="130"/>
      <c r="Z404" s="130"/>
      <c r="AA404" s="130"/>
      <c r="AB404" s="130"/>
      <c r="AC404" s="130"/>
      <c r="AD404" s="130"/>
      <c r="AE404" s="130"/>
      <c r="AF404" s="130"/>
      <c r="AG404" s="130"/>
      <c r="AH404" s="130"/>
      <c r="AI404" s="130"/>
      <c r="AJ404" s="130"/>
      <c r="AK404" s="130"/>
      <c r="AL404" s="130"/>
      <c r="AM404" s="130"/>
      <c r="AN404" s="130"/>
      <c r="AO404" s="130"/>
      <c r="AP404" s="130"/>
      <c r="AQ404" s="130"/>
      <c r="AR404" s="130"/>
      <c r="AS404" s="130"/>
      <c r="AT404" s="130"/>
      <c r="AU404" s="130"/>
      <c r="AV404" s="130"/>
      <c r="AW404" s="130"/>
      <c r="AX404" s="130"/>
      <c r="AY404" s="130"/>
      <c r="AZ404" s="130"/>
      <c r="BA404" s="130"/>
      <c r="BB404" s="130"/>
      <c r="BC404" s="130"/>
      <c r="BD404" s="130"/>
      <c r="BE404" s="130"/>
      <c r="BF404" s="130"/>
      <c r="BG404" s="130"/>
    </row>
    <row r="405" spans="1:59" s="131" customFormat="1" ht="87" customHeight="1" x14ac:dyDescent="0.2">
      <c r="A405" s="25" t="s">
        <v>552</v>
      </c>
      <c r="B405" s="134" t="s">
        <v>554</v>
      </c>
      <c r="C405" s="73" t="s">
        <v>0</v>
      </c>
      <c r="D405" s="28">
        <v>1</v>
      </c>
      <c r="E405" s="233"/>
      <c r="F405" s="66">
        <f t="shared" si="51"/>
        <v>0</v>
      </c>
      <c r="G405" s="130"/>
      <c r="H405" s="130"/>
      <c r="I405" s="130"/>
      <c r="J405" s="130"/>
      <c r="K405" s="130"/>
      <c r="L405" s="130"/>
      <c r="M405" s="130"/>
      <c r="N405" s="130"/>
      <c r="O405" s="130"/>
      <c r="P405" s="130"/>
      <c r="Q405" s="130"/>
      <c r="R405" s="130"/>
      <c r="S405" s="130"/>
      <c r="T405" s="130"/>
      <c r="U405" s="130"/>
      <c r="V405" s="130"/>
      <c r="W405" s="130"/>
      <c r="X405" s="130"/>
      <c r="Y405" s="130"/>
      <c r="Z405" s="130"/>
      <c r="AA405" s="130"/>
      <c r="AB405" s="130"/>
      <c r="AC405" s="130"/>
      <c r="AD405" s="130"/>
      <c r="AE405" s="130"/>
      <c r="AF405" s="130"/>
      <c r="AG405" s="130"/>
      <c r="AH405" s="130"/>
      <c r="AI405" s="130"/>
      <c r="AJ405" s="130"/>
      <c r="AK405" s="130"/>
      <c r="AL405" s="130"/>
      <c r="AM405" s="130"/>
      <c r="AN405" s="130"/>
      <c r="AO405" s="130"/>
      <c r="AP405" s="130"/>
      <c r="AQ405" s="130"/>
      <c r="AR405" s="130"/>
      <c r="AS405" s="130"/>
      <c r="AT405" s="130"/>
      <c r="AU405" s="130"/>
      <c r="AV405" s="130"/>
      <c r="AW405" s="130"/>
      <c r="AX405" s="130"/>
      <c r="AY405" s="130"/>
      <c r="AZ405" s="130"/>
      <c r="BA405" s="130"/>
      <c r="BB405" s="130"/>
      <c r="BC405" s="130"/>
      <c r="BD405" s="130"/>
      <c r="BE405" s="130"/>
      <c r="BF405" s="130"/>
      <c r="BG405" s="130"/>
    </row>
    <row r="406" spans="1:59" s="131" customFormat="1" x14ac:dyDescent="0.2">
      <c r="A406" s="106"/>
      <c r="B406" s="127"/>
      <c r="C406" s="37"/>
      <c r="D406" s="38"/>
      <c r="E406" s="233"/>
      <c r="F406" s="66"/>
      <c r="G406" s="130"/>
      <c r="H406" s="130"/>
      <c r="I406" s="130"/>
      <c r="J406" s="130"/>
      <c r="K406" s="130"/>
      <c r="L406" s="130"/>
      <c r="M406" s="130"/>
      <c r="N406" s="130"/>
      <c r="O406" s="130"/>
      <c r="P406" s="130"/>
      <c r="Q406" s="130"/>
      <c r="R406" s="130"/>
      <c r="S406" s="130"/>
      <c r="T406" s="130"/>
      <c r="U406" s="130"/>
      <c r="V406" s="130"/>
      <c r="W406" s="130"/>
      <c r="X406" s="130"/>
      <c r="Y406" s="130"/>
      <c r="Z406" s="130"/>
      <c r="AA406" s="130"/>
      <c r="AB406" s="130"/>
      <c r="AC406" s="130"/>
      <c r="AD406" s="130"/>
      <c r="AE406" s="130"/>
      <c r="AF406" s="130"/>
      <c r="AG406" s="130"/>
      <c r="AH406" s="130"/>
      <c r="AI406" s="130"/>
      <c r="AJ406" s="130"/>
      <c r="AK406" s="130"/>
      <c r="AL406" s="130"/>
      <c r="AM406" s="130"/>
      <c r="AN406" s="130"/>
      <c r="AO406" s="130"/>
      <c r="AP406" s="130"/>
      <c r="AQ406" s="130"/>
      <c r="AR406" s="130"/>
      <c r="AS406" s="130"/>
      <c r="AT406" s="130"/>
      <c r="AU406" s="130"/>
      <c r="AV406" s="130"/>
      <c r="AW406" s="130"/>
      <c r="AX406" s="130"/>
      <c r="AY406" s="130"/>
      <c r="AZ406" s="130"/>
      <c r="BA406" s="130"/>
      <c r="BB406" s="130"/>
      <c r="BC406" s="130"/>
      <c r="BD406" s="130"/>
      <c r="BE406" s="130"/>
      <c r="BF406" s="130"/>
      <c r="BG406" s="130"/>
    </row>
    <row r="407" spans="1:59" s="18" customFormat="1" x14ac:dyDescent="0.2">
      <c r="A407" s="74" t="s">
        <v>5</v>
      </c>
      <c r="B407" s="75" t="s">
        <v>3</v>
      </c>
      <c r="C407" s="76" t="s">
        <v>6</v>
      </c>
      <c r="D407" s="77" t="s">
        <v>7</v>
      </c>
      <c r="E407" s="78" t="s">
        <v>8</v>
      </c>
      <c r="F407" s="79" t="s">
        <v>9</v>
      </c>
    </row>
    <row r="408" spans="1:59" s="18" customFormat="1" x14ac:dyDescent="0.2">
      <c r="A408" s="62"/>
      <c r="B408" s="63"/>
      <c r="C408" s="37"/>
      <c r="D408" s="38"/>
      <c r="E408" s="3"/>
      <c r="F408" s="46"/>
    </row>
    <row r="409" spans="1:59" s="131" customFormat="1" ht="87.75" customHeight="1" x14ac:dyDescent="0.2">
      <c r="A409" s="25" t="s">
        <v>556</v>
      </c>
      <c r="B409" s="134" t="s">
        <v>555</v>
      </c>
      <c r="C409" s="73" t="s">
        <v>0</v>
      </c>
      <c r="D409" s="28">
        <v>4</v>
      </c>
      <c r="E409" s="233"/>
      <c r="F409" s="66">
        <f t="shared" ref="F409" si="52">D409*E409</f>
        <v>0</v>
      </c>
      <c r="G409" s="130"/>
      <c r="H409" s="130"/>
      <c r="I409" s="130"/>
      <c r="J409" s="130"/>
      <c r="K409" s="130"/>
      <c r="L409" s="130"/>
      <c r="M409" s="130"/>
      <c r="N409" s="130"/>
      <c r="O409" s="130"/>
      <c r="P409" s="130"/>
      <c r="Q409" s="130"/>
      <c r="R409" s="130"/>
      <c r="S409" s="130"/>
      <c r="T409" s="130"/>
      <c r="U409" s="130"/>
      <c r="V409" s="130"/>
      <c r="W409" s="130"/>
      <c r="X409" s="130"/>
      <c r="Y409" s="130"/>
      <c r="Z409" s="130"/>
      <c r="AA409" s="130"/>
      <c r="AB409" s="130"/>
      <c r="AC409" s="130"/>
      <c r="AD409" s="130"/>
      <c r="AE409" s="130"/>
      <c r="AF409" s="130"/>
      <c r="AG409" s="130"/>
      <c r="AH409" s="130"/>
      <c r="AI409" s="130"/>
      <c r="AJ409" s="130"/>
      <c r="AK409" s="130"/>
      <c r="AL409" s="130"/>
      <c r="AM409" s="130"/>
      <c r="AN409" s="130"/>
      <c r="AO409" s="130"/>
      <c r="AP409" s="130"/>
      <c r="AQ409" s="130"/>
      <c r="AR409" s="130"/>
      <c r="AS409" s="130"/>
      <c r="AT409" s="130"/>
      <c r="AU409" s="130"/>
      <c r="AV409" s="130"/>
      <c r="AW409" s="130"/>
      <c r="AX409" s="130"/>
      <c r="AY409" s="130"/>
      <c r="AZ409" s="130"/>
      <c r="BA409" s="130"/>
      <c r="BB409" s="130"/>
      <c r="BC409" s="130"/>
      <c r="BD409" s="130"/>
      <c r="BE409" s="130"/>
      <c r="BF409" s="130"/>
      <c r="BG409" s="130"/>
    </row>
    <row r="410" spans="1:59" s="131" customFormat="1" x14ac:dyDescent="0.2">
      <c r="A410" s="106"/>
      <c r="B410" s="127"/>
      <c r="C410" s="37"/>
      <c r="D410" s="38"/>
      <c r="E410" s="233"/>
      <c r="F410" s="66"/>
      <c r="G410" s="130"/>
      <c r="H410" s="130"/>
      <c r="I410" s="130"/>
      <c r="J410" s="130"/>
      <c r="K410" s="130"/>
      <c r="L410" s="130"/>
      <c r="M410" s="130"/>
      <c r="N410" s="130"/>
      <c r="O410" s="130"/>
      <c r="P410" s="130"/>
      <c r="Q410" s="130"/>
      <c r="R410" s="130"/>
      <c r="S410" s="130"/>
      <c r="T410" s="130"/>
      <c r="U410" s="130"/>
      <c r="V410" s="130"/>
      <c r="W410" s="130"/>
      <c r="X410" s="130"/>
      <c r="Y410" s="130"/>
      <c r="Z410" s="130"/>
      <c r="AA410" s="130"/>
      <c r="AB410" s="130"/>
      <c r="AC410" s="130"/>
      <c r="AD410" s="130"/>
      <c r="AE410" s="130"/>
      <c r="AF410" s="130"/>
      <c r="AG410" s="130"/>
      <c r="AH410" s="130"/>
      <c r="AI410" s="130"/>
      <c r="AJ410" s="130"/>
      <c r="AK410" s="130"/>
      <c r="AL410" s="130"/>
      <c r="AM410" s="130"/>
      <c r="AN410" s="130"/>
      <c r="AO410" s="130"/>
      <c r="AP410" s="130"/>
      <c r="AQ410" s="130"/>
      <c r="AR410" s="130"/>
      <c r="AS410" s="130"/>
      <c r="AT410" s="130"/>
      <c r="AU410" s="130"/>
      <c r="AV410" s="130"/>
      <c r="AW410" s="130"/>
      <c r="AX410" s="130"/>
      <c r="AY410" s="130"/>
      <c r="AZ410" s="130"/>
      <c r="BA410" s="130"/>
      <c r="BB410" s="130"/>
      <c r="BC410" s="130"/>
      <c r="BD410" s="130"/>
      <c r="BE410" s="130"/>
      <c r="BF410" s="130"/>
      <c r="BG410" s="130"/>
    </row>
    <row r="411" spans="1:59" s="131" customFormat="1" ht="88.5" customHeight="1" x14ac:dyDescent="0.2">
      <c r="A411" s="25" t="s">
        <v>560</v>
      </c>
      <c r="B411" s="134" t="s">
        <v>561</v>
      </c>
      <c r="C411" s="73" t="s">
        <v>0</v>
      </c>
      <c r="D411" s="28">
        <v>2</v>
      </c>
      <c r="E411" s="233"/>
      <c r="F411" s="66">
        <f t="shared" ref="F411" si="53">D411*E411</f>
        <v>0</v>
      </c>
      <c r="G411" s="130"/>
      <c r="H411" s="130"/>
      <c r="I411" s="130"/>
      <c r="J411" s="130"/>
      <c r="K411" s="130"/>
      <c r="L411" s="130"/>
      <c r="M411" s="130"/>
      <c r="N411" s="130"/>
      <c r="O411" s="130"/>
      <c r="P411" s="130"/>
      <c r="Q411" s="130"/>
      <c r="R411" s="130"/>
      <c r="S411" s="130"/>
      <c r="T411" s="130"/>
      <c r="U411" s="130"/>
      <c r="V411" s="130"/>
      <c r="W411" s="130"/>
      <c r="X411" s="130"/>
      <c r="Y411" s="130"/>
      <c r="Z411" s="130"/>
      <c r="AA411" s="130"/>
      <c r="AB411" s="130"/>
      <c r="AC411" s="130"/>
      <c r="AD411" s="130"/>
      <c r="AE411" s="130"/>
      <c r="AF411" s="130"/>
      <c r="AG411" s="130"/>
      <c r="AH411" s="130"/>
      <c r="AI411" s="130"/>
      <c r="AJ411" s="130"/>
      <c r="AK411" s="130"/>
      <c r="AL411" s="130"/>
      <c r="AM411" s="130"/>
      <c r="AN411" s="130"/>
      <c r="AO411" s="130"/>
      <c r="AP411" s="130"/>
      <c r="AQ411" s="130"/>
      <c r="AR411" s="130"/>
      <c r="AS411" s="130"/>
      <c r="AT411" s="130"/>
      <c r="AU411" s="130"/>
      <c r="AV411" s="130"/>
      <c r="AW411" s="130"/>
      <c r="AX411" s="130"/>
      <c r="AY411" s="130"/>
      <c r="AZ411" s="130"/>
      <c r="BA411" s="130"/>
      <c r="BB411" s="130"/>
      <c r="BC411" s="130"/>
      <c r="BD411" s="130"/>
      <c r="BE411" s="130"/>
      <c r="BF411" s="130"/>
      <c r="BG411" s="130"/>
    </row>
    <row r="412" spans="1:59" s="131" customFormat="1" ht="15" thickBot="1" x14ac:dyDescent="0.25">
      <c r="A412" s="106"/>
      <c r="B412" s="127"/>
      <c r="C412" s="37"/>
      <c r="D412" s="38"/>
      <c r="E412" s="233"/>
      <c r="F412" s="66"/>
      <c r="G412" s="130"/>
      <c r="H412" s="130"/>
      <c r="I412" s="130"/>
      <c r="J412" s="130"/>
      <c r="K412" s="130"/>
      <c r="L412" s="130"/>
      <c r="M412" s="130"/>
      <c r="N412" s="130"/>
      <c r="O412" s="130"/>
      <c r="P412" s="130"/>
      <c r="Q412" s="130"/>
      <c r="R412" s="130"/>
      <c r="S412" s="130"/>
      <c r="T412" s="130"/>
      <c r="U412" s="130"/>
      <c r="V412" s="130"/>
      <c r="W412" s="130"/>
      <c r="X412" s="130"/>
      <c r="Y412" s="130"/>
      <c r="Z412" s="130"/>
      <c r="AA412" s="130"/>
      <c r="AB412" s="130"/>
      <c r="AC412" s="130"/>
      <c r="AD412" s="130"/>
      <c r="AE412" s="130"/>
      <c r="AF412" s="130"/>
      <c r="AG412" s="130"/>
      <c r="AH412" s="130"/>
      <c r="AI412" s="130"/>
      <c r="AJ412" s="130"/>
      <c r="AK412" s="130"/>
      <c r="AL412" s="130"/>
      <c r="AM412" s="130"/>
      <c r="AN412" s="130"/>
      <c r="AO412" s="130"/>
      <c r="AP412" s="130"/>
      <c r="AQ412" s="130"/>
      <c r="AR412" s="130"/>
      <c r="AS412" s="130"/>
      <c r="AT412" s="130"/>
      <c r="AU412" s="130"/>
      <c r="AV412" s="130"/>
      <c r="AW412" s="130"/>
      <c r="AX412" s="130"/>
      <c r="AY412" s="130"/>
      <c r="AZ412" s="130"/>
      <c r="BA412" s="130"/>
      <c r="BB412" s="130"/>
      <c r="BC412" s="130"/>
      <c r="BD412" s="130"/>
      <c r="BE412" s="130"/>
      <c r="BF412" s="130"/>
      <c r="BG412" s="130"/>
    </row>
    <row r="413" spans="1:59" s="18" customFormat="1" ht="45.75" thickTop="1" x14ac:dyDescent="0.25">
      <c r="A413" s="41"/>
      <c r="B413" s="70" t="s">
        <v>82</v>
      </c>
      <c r="C413" s="71"/>
      <c r="D413" s="72"/>
      <c r="E413" s="42"/>
      <c r="F413" s="43">
        <f>SUM(F329:F360,F361:F388,F391:F396,F397:F403)</f>
        <v>0</v>
      </c>
    </row>
    <row r="414" spans="1:59" s="18" customFormat="1" ht="15" x14ac:dyDescent="0.25">
      <c r="A414" s="16"/>
      <c r="B414" s="80"/>
      <c r="C414" s="20"/>
      <c r="D414" s="21"/>
      <c r="E414" s="3"/>
      <c r="F414" s="46"/>
    </row>
    <row r="415" spans="1:59" s="18" customFormat="1" ht="15" x14ac:dyDescent="0.25">
      <c r="A415" s="35"/>
      <c r="B415" s="36"/>
      <c r="C415" s="37"/>
      <c r="D415" s="38"/>
      <c r="E415" s="39"/>
      <c r="F415" s="22"/>
    </row>
    <row r="416" spans="1:59" s="18" customFormat="1" x14ac:dyDescent="0.2">
      <c r="A416" s="74" t="s">
        <v>5</v>
      </c>
      <c r="B416" s="75" t="s">
        <v>3</v>
      </c>
      <c r="C416" s="76" t="s">
        <v>6</v>
      </c>
      <c r="D416" s="77" t="s">
        <v>7</v>
      </c>
      <c r="E416" s="78" t="s">
        <v>8</v>
      </c>
      <c r="F416" s="79" t="s">
        <v>9</v>
      </c>
    </row>
    <row r="417" spans="1:59" s="18" customFormat="1" x14ac:dyDescent="0.2">
      <c r="A417" s="62"/>
      <c r="B417" s="63"/>
      <c r="C417" s="37"/>
      <c r="D417" s="38"/>
      <c r="E417" s="3"/>
      <c r="F417" s="46"/>
    </row>
    <row r="418" spans="1:59" s="18" customFormat="1" ht="28.5" x14ac:dyDescent="0.25">
      <c r="A418" s="16" t="s">
        <v>337</v>
      </c>
      <c r="B418" s="40" t="s">
        <v>81</v>
      </c>
      <c r="C418" s="20"/>
      <c r="D418" s="21"/>
      <c r="E418" s="17"/>
      <c r="F418" s="22"/>
    </row>
    <row r="419" spans="1:59" s="18" customFormat="1" ht="15" x14ac:dyDescent="0.25">
      <c r="A419" s="16"/>
      <c r="B419" s="40"/>
      <c r="C419" s="20"/>
      <c r="D419" s="21"/>
      <c r="E419" s="17"/>
      <c r="F419" s="22"/>
    </row>
    <row r="420" spans="1:59" s="131" customFormat="1" x14ac:dyDescent="0.2">
      <c r="A420" s="106"/>
      <c r="B420" s="127"/>
      <c r="C420" s="37"/>
      <c r="D420" s="38"/>
      <c r="E420" s="128"/>
      <c r="F420" s="129"/>
      <c r="G420" s="130"/>
      <c r="H420" s="130"/>
      <c r="I420" s="130"/>
      <c r="J420" s="130"/>
      <c r="K420" s="130"/>
      <c r="L420" s="130"/>
      <c r="M420" s="130"/>
      <c r="N420" s="130"/>
      <c r="O420" s="130"/>
      <c r="P420" s="130"/>
      <c r="Q420" s="130"/>
      <c r="R420" s="130"/>
      <c r="S420" s="130"/>
      <c r="T420" s="130"/>
      <c r="U420" s="130"/>
      <c r="V420" s="130"/>
      <c r="W420" s="130"/>
      <c r="X420" s="130"/>
      <c r="Y420" s="130"/>
      <c r="Z420" s="130"/>
      <c r="AA420" s="130"/>
      <c r="AB420" s="130"/>
      <c r="AC420" s="130"/>
      <c r="AD420" s="130"/>
      <c r="AE420" s="130"/>
      <c r="AF420" s="130"/>
      <c r="AG420" s="130"/>
      <c r="AH420" s="130"/>
      <c r="AI420" s="130"/>
      <c r="AJ420" s="130"/>
      <c r="AK420" s="130"/>
      <c r="AL420" s="130"/>
      <c r="AM420" s="130"/>
      <c r="AN420" s="130"/>
      <c r="AO420" s="130"/>
      <c r="AP420" s="130"/>
      <c r="AQ420" s="130"/>
      <c r="AR420" s="130"/>
      <c r="AS420" s="130"/>
      <c r="AT420" s="130"/>
      <c r="AU420" s="130"/>
      <c r="AV420" s="130"/>
      <c r="AW420" s="130"/>
      <c r="AX420" s="130"/>
      <c r="AY420" s="130"/>
      <c r="AZ420" s="130"/>
      <c r="BA420" s="130"/>
      <c r="BB420" s="130"/>
      <c r="BC420" s="130"/>
      <c r="BD420" s="130"/>
      <c r="BE420" s="130"/>
      <c r="BF420" s="130"/>
      <c r="BG420" s="130"/>
    </row>
    <row r="421" spans="1:59" s="131" customFormat="1" ht="46.5" customHeight="1" x14ac:dyDescent="0.2">
      <c r="A421" s="25" t="s">
        <v>336</v>
      </c>
      <c r="B421" s="132" t="s">
        <v>546</v>
      </c>
      <c r="C421" s="73" t="s">
        <v>1</v>
      </c>
      <c r="D421" s="28">
        <v>1</v>
      </c>
      <c r="E421" s="233"/>
      <c r="F421" s="66">
        <f t="shared" ref="F421" si="54">D421*E421</f>
        <v>0</v>
      </c>
      <c r="G421" s="130"/>
      <c r="H421" s="130"/>
      <c r="I421" s="130"/>
      <c r="J421" s="130"/>
      <c r="K421" s="130"/>
      <c r="L421" s="130"/>
      <c r="M421" s="130"/>
      <c r="N421" s="130"/>
      <c r="O421" s="130"/>
      <c r="P421" s="130"/>
      <c r="Q421" s="130"/>
      <c r="R421" s="130"/>
      <c r="S421" s="130"/>
      <c r="T421" s="130"/>
      <c r="U421" s="130"/>
      <c r="V421" s="130"/>
      <c r="W421" s="130"/>
      <c r="X421" s="130"/>
      <c r="Y421" s="130"/>
      <c r="Z421" s="130"/>
      <c r="AA421" s="130"/>
      <c r="AB421" s="130"/>
      <c r="AC421" s="130"/>
      <c r="AD421" s="130"/>
      <c r="AE421" s="130"/>
      <c r="AF421" s="130"/>
      <c r="AG421" s="130"/>
      <c r="AH421" s="130"/>
      <c r="AI421" s="130"/>
      <c r="AJ421" s="130"/>
      <c r="AK421" s="130"/>
      <c r="AL421" s="130"/>
      <c r="AM421" s="130"/>
      <c r="AN421" s="130"/>
      <c r="AO421" s="130"/>
      <c r="AP421" s="130"/>
      <c r="AQ421" s="130"/>
      <c r="AR421" s="130"/>
      <c r="AS421" s="130"/>
      <c r="AT421" s="130"/>
      <c r="AU421" s="130"/>
      <c r="AV421" s="130"/>
      <c r="AW421" s="130"/>
      <c r="AX421" s="130"/>
      <c r="AY421" s="130"/>
      <c r="AZ421" s="130"/>
      <c r="BA421" s="130"/>
      <c r="BB421" s="130"/>
      <c r="BC421" s="130"/>
      <c r="BD421" s="130"/>
      <c r="BE421" s="130"/>
      <c r="BF421" s="130"/>
      <c r="BG421" s="130"/>
    </row>
    <row r="422" spans="1:59" s="131" customFormat="1" x14ac:dyDescent="0.2">
      <c r="A422" s="106"/>
      <c r="B422" s="127"/>
      <c r="C422" s="37"/>
      <c r="D422" s="38"/>
      <c r="E422" s="233"/>
      <c r="F422" s="66"/>
      <c r="G422" s="130"/>
      <c r="H422" s="130"/>
      <c r="I422" s="130"/>
      <c r="J422" s="130"/>
      <c r="K422" s="130"/>
      <c r="L422" s="130"/>
      <c r="M422" s="130"/>
      <c r="N422" s="130"/>
      <c r="O422" s="130"/>
      <c r="P422" s="130"/>
      <c r="Q422" s="130"/>
      <c r="R422" s="130"/>
      <c r="S422" s="130"/>
      <c r="T422" s="130"/>
      <c r="U422" s="130"/>
      <c r="V422" s="130"/>
      <c r="W422" s="130"/>
      <c r="X422" s="130"/>
      <c r="Y422" s="130"/>
      <c r="Z422" s="130"/>
      <c r="AA422" s="130"/>
      <c r="AB422" s="130"/>
      <c r="AC422" s="130"/>
      <c r="AD422" s="130"/>
      <c r="AE422" s="130"/>
      <c r="AF422" s="130"/>
      <c r="AG422" s="130"/>
      <c r="AH422" s="130"/>
      <c r="AI422" s="130"/>
      <c r="AJ422" s="130"/>
      <c r="AK422" s="130"/>
      <c r="AL422" s="130"/>
      <c r="AM422" s="130"/>
      <c r="AN422" s="130"/>
      <c r="AO422" s="130"/>
      <c r="AP422" s="130"/>
      <c r="AQ422" s="130"/>
      <c r="AR422" s="130"/>
      <c r="AS422" s="130"/>
      <c r="AT422" s="130"/>
      <c r="AU422" s="130"/>
      <c r="AV422" s="130"/>
      <c r="AW422" s="130"/>
      <c r="AX422" s="130"/>
      <c r="AY422" s="130"/>
      <c r="AZ422" s="130"/>
      <c r="BA422" s="130"/>
      <c r="BB422" s="130"/>
      <c r="BC422" s="130"/>
      <c r="BD422" s="130"/>
      <c r="BE422" s="130"/>
      <c r="BF422" s="130"/>
      <c r="BG422" s="130"/>
    </row>
    <row r="423" spans="1:59" s="131" customFormat="1" ht="46.5" customHeight="1" x14ac:dyDescent="0.2">
      <c r="A423" s="25" t="s">
        <v>335</v>
      </c>
      <c r="B423" s="132" t="s">
        <v>549</v>
      </c>
      <c r="C423" s="73" t="s">
        <v>1</v>
      </c>
      <c r="D423" s="28">
        <v>1</v>
      </c>
      <c r="E423" s="233"/>
      <c r="F423" s="66">
        <f t="shared" ref="F423" si="55">D423*E423</f>
        <v>0</v>
      </c>
      <c r="G423" s="130"/>
      <c r="H423" s="130"/>
      <c r="I423" s="130"/>
      <c r="J423" s="130"/>
      <c r="K423" s="130"/>
      <c r="L423" s="130"/>
      <c r="M423" s="130"/>
      <c r="N423" s="130"/>
      <c r="O423" s="130"/>
      <c r="P423" s="130"/>
      <c r="Q423" s="130"/>
      <c r="R423" s="130"/>
      <c r="S423" s="130"/>
      <c r="T423" s="130"/>
      <c r="U423" s="130"/>
      <c r="V423" s="130"/>
      <c r="W423" s="130"/>
      <c r="X423" s="130"/>
      <c r="Y423" s="130"/>
      <c r="Z423" s="130"/>
      <c r="AA423" s="130"/>
      <c r="AB423" s="130"/>
      <c r="AC423" s="130"/>
      <c r="AD423" s="130"/>
      <c r="AE423" s="130"/>
      <c r="AF423" s="130"/>
      <c r="AG423" s="130"/>
      <c r="AH423" s="130"/>
      <c r="AI423" s="130"/>
      <c r="AJ423" s="130"/>
      <c r="AK423" s="130"/>
      <c r="AL423" s="130"/>
      <c r="AM423" s="130"/>
      <c r="AN423" s="130"/>
      <c r="AO423" s="130"/>
      <c r="AP423" s="130"/>
      <c r="AQ423" s="130"/>
      <c r="AR423" s="130"/>
      <c r="AS423" s="130"/>
      <c r="AT423" s="130"/>
      <c r="AU423" s="130"/>
      <c r="AV423" s="130"/>
      <c r="AW423" s="130"/>
      <c r="AX423" s="130"/>
      <c r="AY423" s="130"/>
      <c r="AZ423" s="130"/>
      <c r="BA423" s="130"/>
      <c r="BB423" s="130"/>
      <c r="BC423" s="130"/>
      <c r="BD423" s="130"/>
      <c r="BE423" s="130"/>
      <c r="BF423" s="130"/>
      <c r="BG423" s="130"/>
    </row>
    <row r="424" spans="1:59" s="131" customFormat="1" x14ac:dyDescent="0.2">
      <c r="A424" s="106"/>
      <c r="B424" s="127"/>
      <c r="C424" s="37"/>
      <c r="D424" s="38"/>
      <c r="E424" s="233"/>
      <c r="F424" s="66"/>
      <c r="G424" s="130"/>
      <c r="H424" s="130"/>
      <c r="I424" s="130"/>
      <c r="J424" s="130"/>
      <c r="K424" s="130"/>
      <c r="L424" s="130"/>
      <c r="M424" s="130"/>
      <c r="N424" s="130"/>
      <c r="O424" s="130"/>
      <c r="P424" s="130"/>
      <c r="Q424" s="130"/>
      <c r="R424" s="130"/>
      <c r="S424" s="130"/>
      <c r="T424" s="130"/>
      <c r="U424" s="130"/>
      <c r="V424" s="130"/>
      <c r="W424" s="130"/>
      <c r="X424" s="130"/>
      <c r="Y424" s="130"/>
      <c r="Z424" s="130"/>
      <c r="AA424" s="130"/>
      <c r="AB424" s="130"/>
      <c r="AC424" s="130"/>
      <c r="AD424" s="130"/>
      <c r="AE424" s="130"/>
      <c r="AF424" s="130"/>
      <c r="AG424" s="130"/>
      <c r="AH424" s="130"/>
      <c r="AI424" s="130"/>
      <c r="AJ424" s="130"/>
      <c r="AK424" s="130"/>
      <c r="AL424" s="130"/>
      <c r="AM424" s="130"/>
      <c r="AN424" s="130"/>
      <c r="AO424" s="130"/>
      <c r="AP424" s="130"/>
      <c r="AQ424" s="130"/>
      <c r="AR424" s="130"/>
      <c r="AS424" s="130"/>
      <c r="AT424" s="130"/>
      <c r="AU424" s="130"/>
      <c r="AV424" s="130"/>
      <c r="AW424" s="130"/>
      <c r="AX424" s="130"/>
      <c r="AY424" s="130"/>
      <c r="AZ424" s="130"/>
      <c r="BA424" s="130"/>
      <c r="BB424" s="130"/>
      <c r="BC424" s="130"/>
      <c r="BD424" s="130"/>
      <c r="BE424" s="130"/>
      <c r="BF424" s="130"/>
      <c r="BG424" s="130"/>
    </row>
    <row r="425" spans="1:59" s="131" customFormat="1" ht="46.5" customHeight="1" x14ac:dyDescent="0.2">
      <c r="A425" s="25" t="s">
        <v>334</v>
      </c>
      <c r="B425" s="132" t="s">
        <v>547</v>
      </c>
      <c r="C425" s="73" t="s">
        <v>1</v>
      </c>
      <c r="D425" s="28">
        <v>1</v>
      </c>
      <c r="E425" s="233"/>
      <c r="F425" s="66">
        <f t="shared" ref="F425" si="56">D425*E425</f>
        <v>0</v>
      </c>
      <c r="G425" s="130"/>
      <c r="H425" s="130"/>
      <c r="I425" s="130"/>
      <c r="J425" s="130"/>
      <c r="K425" s="130"/>
      <c r="L425" s="130"/>
      <c r="M425" s="130"/>
      <c r="N425" s="130"/>
      <c r="O425" s="130"/>
      <c r="P425" s="130"/>
      <c r="Q425" s="130"/>
      <c r="R425" s="130"/>
      <c r="S425" s="130"/>
      <c r="T425" s="130"/>
      <c r="U425" s="130"/>
      <c r="V425" s="130"/>
      <c r="W425" s="130"/>
      <c r="X425" s="130"/>
      <c r="Y425" s="130"/>
      <c r="Z425" s="130"/>
      <c r="AA425" s="130"/>
      <c r="AB425" s="130"/>
      <c r="AC425" s="130"/>
      <c r="AD425" s="130"/>
      <c r="AE425" s="130"/>
      <c r="AF425" s="130"/>
      <c r="AG425" s="130"/>
      <c r="AH425" s="130"/>
      <c r="AI425" s="130"/>
      <c r="AJ425" s="130"/>
      <c r="AK425" s="130"/>
      <c r="AL425" s="130"/>
      <c r="AM425" s="130"/>
      <c r="AN425" s="130"/>
      <c r="AO425" s="130"/>
      <c r="AP425" s="130"/>
      <c r="AQ425" s="130"/>
      <c r="AR425" s="130"/>
      <c r="AS425" s="130"/>
      <c r="AT425" s="130"/>
      <c r="AU425" s="130"/>
      <c r="AV425" s="130"/>
      <c r="AW425" s="130"/>
      <c r="AX425" s="130"/>
      <c r="AY425" s="130"/>
      <c r="AZ425" s="130"/>
      <c r="BA425" s="130"/>
      <c r="BB425" s="130"/>
      <c r="BC425" s="130"/>
      <c r="BD425" s="130"/>
      <c r="BE425" s="130"/>
      <c r="BF425" s="130"/>
      <c r="BG425" s="130"/>
    </row>
    <row r="426" spans="1:59" s="131" customFormat="1" x14ac:dyDescent="0.2">
      <c r="A426" s="106"/>
      <c r="B426" s="127"/>
      <c r="C426" s="37"/>
      <c r="D426" s="38"/>
      <c r="E426" s="233"/>
      <c r="F426" s="66"/>
      <c r="G426" s="130"/>
      <c r="H426" s="130"/>
      <c r="I426" s="130"/>
      <c r="J426" s="130"/>
      <c r="K426" s="130"/>
      <c r="L426" s="130"/>
      <c r="M426" s="130"/>
      <c r="N426" s="130"/>
      <c r="O426" s="130"/>
      <c r="P426" s="130"/>
      <c r="Q426" s="130"/>
      <c r="R426" s="130"/>
      <c r="S426" s="130"/>
      <c r="T426" s="130"/>
      <c r="U426" s="130"/>
      <c r="V426" s="130"/>
      <c r="W426" s="130"/>
      <c r="X426" s="130"/>
      <c r="Y426" s="130"/>
      <c r="Z426" s="130"/>
      <c r="AA426" s="130"/>
      <c r="AB426" s="130"/>
      <c r="AC426" s="130"/>
      <c r="AD426" s="130"/>
      <c r="AE426" s="130"/>
      <c r="AF426" s="130"/>
      <c r="AG426" s="130"/>
      <c r="AH426" s="130"/>
      <c r="AI426" s="130"/>
      <c r="AJ426" s="130"/>
      <c r="AK426" s="130"/>
      <c r="AL426" s="130"/>
      <c r="AM426" s="130"/>
      <c r="AN426" s="130"/>
      <c r="AO426" s="130"/>
      <c r="AP426" s="130"/>
      <c r="AQ426" s="130"/>
      <c r="AR426" s="130"/>
      <c r="AS426" s="130"/>
      <c r="AT426" s="130"/>
      <c r="AU426" s="130"/>
      <c r="AV426" s="130"/>
      <c r="AW426" s="130"/>
      <c r="AX426" s="130"/>
      <c r="AY426" s="130"/>
      <c r="AZ426" s="130"/>
      <c r="BA426" s="130"/>
      <c r="BB426" s="130"/>
      <c r="BC426" s="130"/>
      <c r="BD426" s="130"/>
      <c r="BE426" s="130"/>
      <c r="BF426" s="130"/>
      <c r="BG426" s="130"/>
    </row>
    <row r="427" spans="1:59" s="131" customFormat="1" ht="44.25" customHeight="1" x14ac:dyDescent="0.2">
      <c r="A427" s="25" t="s">
        <v>333</v>
      </c>
      <c r="B427" s="132" t="s">
        <v>548</v>
      </c>
      <c r="C427" s="73" t="s">
        <v>1</v>
      </c>
      <c r="D427" s="28">
        <v>1</v>
      </c>
      <c r="E427" s="233"/>
      <c r="F427" s="66">
        <f t="shared" ref="F427" si="57">D427*E427</f>
        <v>0</v>
      </c>
      <c r="G427" s="130"/>
      <c r="H427" s="130"/>
      <c r="I427" s="130"/>
      <c r="J427" s="130"/>
      <c r="K427" s="130"/>
      <c r="L427" s="130"/>
      <c r="M427" s="130"/>
      <c r="N427" s="130"/>
      <c r="O427" s="130"/>
      <c r="P427" s="130"/>
      <c r="Q427" s="130"/>
      <c r="R427" s="130"/>
      <c r="S427" s="130"/>
      <c r="T427" s="130"/>
      <c r="U427" s="130"/>
      <c r="V427" s="130"/>
      <c r="W427" s="130"/>
      <c r="X427" s="130"/>
      <c r="Y427" s="130"/>
      <c r="Z427" s="130"/>
      <c r="AA427" s="130"/>
      <c r="AB427" s="130"/>
      <c r="AC427" s="130"/>
      <c r="AD427" s="130"/>
      <c r="AE427" s="130"/>
      <c r="AF427" s="130"/>
      <c r="AG427" s="130"/>
      <c r="AH427" s="130"/>
      <c r="AI427" s="130"/>
      <c r="AJ427" s="130"/>
      <c r="AK427" s="130"/>
      <c r="AL427" s="130"/>
      <c r="AM427" s="130"/>
      <c r="AN427" s="130"/>
      <c r="AO427" s="130"/>
      <c r="AP427" s="130"/>
      <c r="AQ427" s="130"/>
      <c r="AR427" s="130"/>
      <c r="AS427" s="130"/>
      <c r="AT427" s="130"/>
      <c r="AU427" s="130"/>
      <c r="AV427" s="130"/>
      <c r="AW427" s="130"/>
      <c r="AX427" s="130"/>
      <c r="AY427" s="130"/>
      <c r="AZ427" s="130"/>
      <c r="BA427" s="130"/>
      <c r="BB427" s="130"/>
      <c r="BC427" s="130"/>
      <c r="BD427" s="130"/>
      <c r="BE427" s="130"/>
      <c r="BF427" s="130"/>
      <c r="BG427" s="130"/>
    </row>
    <row r="428" spans="1:59" s="131" customFormat="1" x14ac:dyDescent="0.2">
      <c r="A428" s="106"/>
      <c r="B428" s="127"/>
      <c r="C428" s="37"/>
      <c r="D428" s="38"/>
      <c r="E428" s="233"/>
      <c r="F428" s="66"/>
      <c r="G428" s="130"/>
      <c r="H428" s="130"/>
      <c r="I428" s="130"/>
      <c r="J428" s="130"/>
      <c r="K428" s="130"/>
      <c r="L428" s="130"/>
      <c r="M428" s="130"/>
      <c r="N428" s="130"/>
      <c r="O428" s="130"/>
      <c r="P428" s="130"/>
      <c r="Q428" s="130"/>
      <c r="R428" s="130"/>
      <c r="S428" s="130"/>
      <c r="T428" s="130"/>
      <c r="U428" s="130"/>
      <c r="V428" s="130"/>
      <c r="W428" s="130"/>
      <c r="X428" s="130"/>
      <c r="Y428" s="130"/>
      <c r="Z428" s="130"/>
      <c r="AA428" s="130"/>
      <c r="AB428" s="130"/>
      <c r="AC428" s="130"/>
      <c r="AD428" s="130"/>
      <c r="AE428" s="130"/>
      <c r="AF428" s="130"/>
      <c r="AG428" s="130"/>
      <c r="AH428" s="130"/>
      <c r="AI428" s="130"/>
      <c r="AJ428" s="130"/>
      <c r="AK428" s="130"/>
      <c r="AL428" s="130"/>
      <c r="AM428" s="130"/>
      <c r="AN428" s="130"/>
      <c r="AO428" s="130"/>
      <c r="AP428" s="130"/>
      <c r="AQ428" s="130"/>
      <c r="AR428" s="130"/>
      <c r="AS428" s="130"/>
      <c r="AT428" s="130"/>
      <c r="AU428" s="130"/>
      <c r="AV428" s="130"/>
      <c r="AW428" s="130"/>
      <c r="AX428" s="130"/>
      <c r="AY428" s="130"/>
      <c r="AZ428" s="130"/>
      <c r="BA428" s="130"/>
      <c r="BB428" s="130"/>
      <c r="BC428" s="130"/>
      <c r="BD428" s="130"/>
      <c r="BE428" s="130"/>
      <c r="BF428" s="130"/>
      <c r="BG428" s="130"/>
    </row>
    <row r="429" spans="1:59" s="131" customFormat="1" ht="46.5" customHeight="1" x14ac:dyDescent="0.2">
      <c r="A429" s="25" t="s">
        <v>332</v>
      </c>
      <c r="B429" s="132" t="s">
        <v>550</v>
      </c>
      <c r="C429" s="73" t="s">
        <v>1</v>
      </c>
      <c r="D429" s="28">
        <v>2</v>
      </c>
      <c r="E429" s="233"/>
      <c r="F429" s="66">
        <f t="shared" ref="F429" si="58">D429*E429</f>
        <v>0</v>
      </c>
      <c r="G429" s="130"/>
      <c r="H429" s="130"/>
      <c r="I429" s="130"/>
      <c r="J429" s="130"/>
      <c r="K429" s="130"/>
      <c r="L429" s="130"/>
      <c r="M429" s="130"/>
      <c r="N429" s="130"/>
      <c r="O429" s="130"/>
      <c r="P429" s="130"/>
      <c r="Q429" s="130"/>
      <c r="R429" s="130"/>
      <c r="S429" s="130"/>
      <c r="T429" s="130"/>
      <c r="U429" s="130"/>
      <c r="V429" s="130"/>
      <c r="W429" s="130"/>
      <c r="X429" s="130"/>
      <c r="Y429" s="130"/>
      <c r="Z429" s="130"/>
      <c r="AA429" s="130"/>
      <c r="AB429" s="130"/>
      <c r="AC429" s="130"/>
      <c r="AD429" s="130"/>
      <c r="AE429" s="130"/>
      <c r="AF429" s="130"/>
      <c r="AG429" s="130"/>
      <c r="AH429" s="130"/>
      <c r="AI429" s="130"/>
      <c r="AJ429" s="130"/>
      <c r="AK429" s="130"/>
      <c r="AL429" s="130"/>
      <c r="AM429" s="130"/>
      <c r="AN429" s="130"/>
      <c r="AO429" s="130"/>
      <c r="AP429" s="130"/>
      <c r="AQ429" s="130"/>
      <c r="AR429" s="130"/>
      <c r="AS429" s="130"/>
      <c r="AT429" s="130"/>
      <c r="AU429" s="130"/>
      <c r="AV429" s="130"/>
      <c r="AW429" s="130"/>
      <c r="AX429" s="130"/>
      <c r="AY429" s="130"/>
      <c r="AZ429" s="130"/>
      <c r="BA429" s="130"/>
      <c r="BB429" s="130"/>
      <c r="BC429" s="130"/>
      <c r="BD429" s="130"/>
      <c r="BE429" s="130"/>
      <c r="BF429" s="130"/>
      <c r="BG429" s="130"/>
    </row>
    <row r="430" spans="1:59" s="131" customFormat="1" x14ac:dyDescent="0.2">
      <c r="A430" s="106"/>
      <c r="B430" s="127"/>
      <c r="C430" s="37"/>
      <c r="D430" s="38"/>
      <c r="E430" s="233"/>
      <c r="F430" s="66"/>
      <c r="G430" s="130"/>
      <c r="H430" s="130"/>
      <c r="I430" s="130"/>
      <c r="J430" s="130"/>
      <c r="K430" s="130"/>
      <c r="L430" s="130"/>
      <c r="M430" s="130"/>
      <c r="N430" s="130"/>
      <c r="O430" s="130"/>
      <c r="P430" s="130"/>
      <c r="Q430" s="130"/>
      <c r="R430" s="130"/>
      <c r="S430" s="130"/>
      <c r="T430" s="130"/>
      <c r="U430" s="130"/>
      <c r="V430" s="130"/>
      <c r="W430" s="130"/>
      <c r="X430" s="130"/>
      <c r="Y430" s="130"/>
      <c r="Z430" s="130"/>
      <c r="AA430" s="130"/>
      <c r="AB430" s="130"/>
      <c r="AC430" s="130"/>
      <c r="AD430" s="130"/>
      <c r="AE430" s="130"/>
      <c r="AF430" s="130"/>
      <c r="AG430" s="130"/>
      <c r="AH430" s="130"/>
      <c r="AI430" s="130"/>
      <c r="AJ430" s="130"/>
      <c r="AK430" s="130"/>
      <c r="AL430" s="130"/>
      <c r="AM430" s="130"/>
      <c r="AN430" s="130"/>
      <c r="AO430" s="130"/>
      <c r="AP430" s="130"/>
      <c r="AQ430" s="130"/>
      <c r="AR430" s="130"/>
      <c r="AS430" s="130"/>
      <c r="AT430" s="130"/>
      <c r="AU430" s="130"/>
      <c r="AV430" s="130"/>
      <c r="AW430" s="130"/>
      <c r="AX430" s="130"/>
      <c r="AY430" s="130"/>
      <c r="AZ430" s="130"/>
      <c r="BA430" s="130"/>
      <c r="BB430" s="130"/>
      <c r="BC430" s="130"/>
      <c r="BD430" s="130"/>
      <c r="BE430" s="130"/>
      <c r="BF430" s="130"/>
      <c r="BG430" s="130"/>
    </row>
    <row r="431" spans="1:59" s="131" customFormat="1" ht="33.75" customHeight="1" x14ac:dyDescent="0.2">
      <c r="A431" s="25" t="s">
        <v>331</v>
      </c>
      <c r="B431" s="132" t="s">
        <v>551</v>
      </c>
      <c r="C431" s="73" t="s">
        <v>1</v>
      </c>
      <c r="D431" s="28">
        <v>1</v>
      </c>
      <c r="E431" s="233"/>
      <c r="F431" s="66">
        <f t="shared" ref="F431" si="59">D431*E431</f>
        <v>0</v>
      </c>
      <c r="G431" s="130"/>
      <c r="H431" s="130"/>
      <c r="I431" s="130"/>
      <c r="J431" s="130"/>
      <c r="K431" s="130"/>
      <c r="L431" s="130"/>
      <c r="M431" s="130"/>
      <c r="N431" s="130"/>
      <c r="O431" s="130"/>
      <c r="P431" s="130"/>
      <c r="Q431" s="130"/>
      <c r="R431" s="130"/>
      <c r="S431" s="130"/>
      <c r="T431" s="130"/>
      <c r="U431" s="130"/>
      <c r="V431" s="130"/>
      <c r="W431" s="130"/>
      <c r="X431" s="130"/>
      <c r="Y431" s="130"/>
      <c r="Z431" s="130"/>
      <c r="AA431" s="130"/>
      <c r="AB431" s="130"/>
      <c r="AC431" s="130"/>
      <c r="AD431" s="130"/>
      <c r="AE431" s="130"/>
      <c r="AF431" s="130"/>
      <c r="AG431" s="130"/>
      <c r="AH431" s="130"/>
      <c r="AI431" s="130"/>
      <c r="AJ431" s="130"/>
      <c r="AK431" s="130"/>
      <c r="AL431" s="130"/>
      <c r="AM431" s="130"/>
      <c r="AN431" s="130"/>
      <c r="AO431" s="130"/>
      <c r="AP431" s="130"/>
      <c r="AQ431" s="130"/>
      <c r="AR431" s="130"/>
      <c r="AS431" s="130"/>
      <c r="AT431" s="130"/>
      <c r="AU431" s="130"/>
      <c r="AV431" s="130"/>
      <c r="AW431" s="130"/>
      <c r="AX431" s="130"/>
      <c r="AY431" s="130"/>
      <c r="AZ431" s="130"/>
      <c r="BA431" s="130"/>
      <c r="BB431" s="130"/>
      <c r="BC431" s="130"/>
      <c r="BD431" s="130"/>
      <c r="BE431" s="130"/>
      <c r="BF431" s="130"/>
      <c r="BG431" s="130"/>
    </row>
    <row r="432" spans="1:59" s="131" customFormat="1" x14ac:dyDescent="0.2">
      <c r="A432" s="106"/>
      <c r="B432" s="127"/>
      <c r="C432" s="37"/>
      <c r="D432" s="38"/>
      <c r="E432" s="233"/>
      <c r="F432" s="66"/>
      <c r="G432" s="130"/>
      <c r="H432" s="130"/>
      <c r="I432" s="130"/>
      <c r="J432" s="130"/>
      <c r="K432" s="130"/>
      <c r="L432" s="130"/>
      <c r="M432" s="130"/>
      <c r="N432" s="130"/>
      <c r="O432" s="130"/>
      <c r="P432" s="130"/>
      <c r="Q432" s="130"/>
      <c r="R432" s="130"/>
      <c r="S432" s="130"/>
      <c r="T432" s="130"/>
      <c r="U432" s="130"/>
      <c r="V432" s="130"/>
      <c r="W432" s="130"/>
      <c r="X432" s="130"/>
      <c r="Y432" s="130"/>
      <c r="Z432" s="130"/>
      <c r="AA432" s="130"/>
      <c r="AB432" s="130"/>
      <c r="AC432" s="130"/>
      <c r="AD432" s="130"/>
      <c r="AE432" s="130"/>
      <c r="AF432" s="130"/>
      <c r="AG432" s="130"/>
      <c r="AH432" s="130"/>
      <c r="AI432" s="130"/>
      <c r="AJ432" s="130"/>
      <c r="AK432" s="130"/>
      <c r="AL432" s="130"/>
      <c r="AM432" s="130"/>
      <c r="AN432" s="130"/>
      <c r="AO432" s="130"/>
      <c r="AP432" s="130"/>
      <c r="AQ432" s="130"/>
      <c r="AR432" s="130"/>
      <c r="AS432" s="130"/>
      <c r="AT432" s="130"/>
      <c r="AU432" s="130"/>
      <c r="AV432" s="130"/>
      <c r="AW432" s="130"/>
      <c r="AX432" s="130"/>
      <c r="AY432" s="130"/>
      <c r="AZ432" s="130"/>
      <c r="BA432" s="130"/>
      <c r="BB432" s="130"/>
      <c r="BC432" s="130"/>
      <c r="BD432" s="130"/>
      <c r="BE432" s="130"/>
      <c r="BF432" s="130"/>
      <c r="BG432" s="130"/>
    </row>
    <row r="433" spans="1:59" s="131" customFormat="1" ht="46.5" customHeight="1" x14ac:dyDescent="0.2">
      <c r="A433" s="25" t="s">
        <v>330</v>
      </c>
      <c r="B433" s="132" t="s">
        <v>557</v>
      </c>
      <c r="C433" s="73" t="s">
        <v>1</v>
      </c>
      <c r="D433" s="28">
        <v>2</v>
      </c>
      <c r="E433" s="233"/>
      <c r="F433" s="66">
        <f t="shared" ref="F433" si="60">D433*E433</f>
        <v>0</v>
      </c>
      <c r="G433" s="130"/>
      <c r="H433" s="130"/>
      <c r="I433" s="130"/>
      <c r="J433" s="130"/>
      <c r="K433" s="130"/>
      <c r="L433" s="130"/>
      <c r="M433" s="130"/>
      <c r="N433" s="130"/>
      <c r="O433" s="130"/>
      <c r="P433" s="130"/>
      <c r="Q433" s="130"/>
      <c r="R433" s="130"/>
      <c r="S433" s="130"/>
      <c r="T433" s="130"/>
      <c r="U433" s="130"/>
      <c r="V433" s="130"/>
      <c r="W433" s="130"/>
      <c r="X433" s="130"/>
      <c r="Y433" s="130"/>
      <c r="Z433" s="130"/>
      <c r="AA433" s="130"/>
      <c r="AB433" s="130"/>
      <c r="AC433" s="130"/>
      <c r="AD433" s="130"/>
      <c r="AE433" s="130"/>
      <c r="AF433" s="130"/>
      <c r="AG433" s="130"/>
      <c r="AH433" s="130"/>
      <c r="AI433" s="130"/>
      <c r="AJ433" s="130"/>
      <c r="AK433" s="130"/>
      <c r="AL433" s="130"/>
      <c r="AM433" s="130"/>
      <c r="AN433" s="130"/>
      <c r="AO433" s="130"/>
      <c r="AP433" s="130"/>
      <c r="AQ433" s="130"/>
      <c r="AR433" s="130"/>
      <c r="AS433" s="130"/>
      <c r="AT433" s="130"/>
      <c r="AU433" s="130"/>
      <c r="AV433" s="130"/>
      <c r="AW433" s="130"/>
      <c r="AX433" s="130"/>
      <c r="AY433" s="130"/>
      <c r="AZ433" s="130"/>
      <c r="BA433" s="130"/>
      <c r="BB433" s="130"/>
      <c r="BC433" s="130"/>
      <c r="BD433" s="130"/>
      <c r="BE433" s="130"/>
      <c r="BF433" s="130"/>
      <c r="BG433" s="130"/>
    </row>
    <row r="434" spans="1:59" s="131" customFormat="1" x14ac:dyDescent="0.2">
      <c r="A434" s="106"/>
      <c r="B434" s="127"/>
      <c r="C434" s="37"/>
      <c r="D434" s="38"/>
      <c r="E434" s="233"/>
      <c r="F434" s="66"/>
      <c r="G434" s="130"/>
      <c r="H434" s="130"/>
      <c r="I434" s="130"/>
      <c r="J434" s="130"/>
      <c r="K434" s="130"/>
      <c r="L434" s="130"/>
      <c r="M434" s="130"/>
      <c r="N434" s="130"/>
      <c r="O434" s="130"/>
      <c r="P434" s="130"/>
      <c r="Q434" s="130"/>
      <c r="R434" s="130"/>
      <c r="S434" s="130"/>
      <c r="T434" s="130"/>
      <c r="U434" s="130"/>
      <c r="V434" s="130"/>
      <c r="W434" s="130"/>
      <c r="X434" s="130"/>
      <c r="Y434" s="130"/>
      <c r="Z434" s="130"/>
      <c r="AA434" s="130"/>
      <c r="AB434" s="130"/>
      <c r="AC434" s="130"/>
      <c r="AD434" s="130"/>
      <c r="AE434" s="130"/>
      <c r="AF434" s="130"/>
      <c r="AG434" s="130"/>
      <c r="AH434" s="130"/>
      <c r="AI434" s="130"/>
      <c r="AJ434" s="130"/>
      <c r="AK434" s="130"/>
      <c r="AL434" s="130"/>
      <c r="AM434" s="130"/>
      <c r="AN434" s="130"/>
      <c r="AO434" s="130"/>
      <c r="AP434" s="130"/>
      <c r="AQ434" s="130"/>
      <c r="AR434" s="130"/>
      <c r="AS434" s="130"/>
      <c r="AT434" s="130"/>
      <c r="AU434" s="130"/>
      <c r="AV434" s="130"/>
      <c r="AW434" s="130"/>
      <c r="AX434" s="130"/>
      <c r="AY434" s="130"/>
      <c r="AZ434" s="130"/>
      <c r="BA434" s="130"/>
      <c r="BB434" s="130"/>
      <c r="BC434" s="130"/>
      <c r="BD434" s="130"/>
      <c r="BE434" s="130"/>
      <c r="BF434" s="130"/>
      <c r="BG434" s="130"/>
    </row>
    <row r="435" spans="1:59" s="131" customFormat="1" ht="55.5" customHeight="1" x14ac:dyDescent="0.2">
      <c r="A435" s="25" t="s">
        <v>329</v>
      </c>
      <c r="B435" s="132" t="s">
        <v>558</v>
      </c>
      <c r="C435" s="73" t="s">
        <v>0</v>
      </c>
      <c r="D435" s="28">
        <v>1</v>
      </c>
      <c r="E435" s="234"/>
      <c r="F435" s="66">
        <f t="shared" ref="F435" si="61">D435*E435</f>
        <v>0</v>
      </c>
      <c r="G435" s="130"/>
      <c r="H435" s="130"/>
      <c r="I435" s="130"/>
      <c r="J435" s="130"/>
      <c r="K435" s="130"/>
      <c r="L435" s="130"/>
      <c r="M435" s="130"/>
      <c r="N435" s="130"/>
      <c r="O435" s="130"/>
      <c r="P435" s="130"/>
      <c r="Q435" s="130"/>
      <c r="R435" s="130"/>
      <c r="S435" s="130"/>
      <c r="T435" s="130"/>
      <c r="U435" s="130"/>
      <c r="V435" s="130"/>
      <c r="W435" s="130"/>
      <c r="X435" s="130"/>
      <c r="Y435" s="130"/>
      <c r="Z435" s="130"/>
      <c r="AA435" s="130"/>
      <c r="AB435" s="130"/>
      <c r="AC435" s="130"/>
      <c r="AD435" s="130"/>
      <c r="AE435" s="130"/>
      <c r="AF435" s="130"/>
      <c r="AG435" s="130"/>
      <c r="AH435" s="130"/>
      <c r="AI435" s="130"/>
      <c r="AJ435" s="130"/>
      <c r="AK435" s="130"/>
      <c r="AL435" s="130"/>
      <c r="AM435" s="130"/>
      <c r="AN435" s="130"/>
      <c r="AO435" s="130"/>
      <c r="AP435" s="130"/>
      <c r="AQ435" s="130"/>
      <c r="AR435" s="130"/>
      <c r="AS435" s="130"/>
      <c r="AT435" s="130"/>
      <c r="AU435" s="130"/>
      <c r="AV435" s="130"/>
      <c r="AW435" s="130"/>
      <c r="AX435" s="130"/>
      <c r="AY435" s="130"/>
      <c r="AZ435" s="130"/>
      <c r="BA435" s="130"/>
      <c r="BB435" s="130"/>
      <c r="BC435" s="130"/>
      <c r="BD435" s="130"/>
      <c r="BE435" s="130"/>
      <c r="BF435" s="130"/>
      <c r="BG435" s="130"/>
    </row>
    <row r="436" spans="1:59" s="131" customFormat="1" ht="32.25" customHeight="1" x14ac:dyDescent="0.2">
      <c r="A436" s="25"/>
      <c r="B436" s="132" t="s">
        <v>559</v>
      </c>
      <c r="C436" s="73"/>
      <c r="D436" s="28"/>
      <c r="E436" s="135"/>
      <c r="F436" s="136"/>
      <c r="G436" s="130"/>
      <c r="H436" s="130"/>
      <c r="I436" s="130"/>
      <c r="J436" s="130"/>
      <c r="K436" s="130"/>
      <c r="L436" s="130"/>
      <c r="M436" s="130"/>
      <c r="N436" s="130"/>
      <c r="O436" s="130"/>
      <c r="P436" s="130"/>
      <c r="Q436" s="130"/>
      <c r="R436" s="130"/>
      <c r="S436" s="130"/>
      <c r="T436" s="130"/>
      <c r="U436" s="130"/>
      <c r="V436" s="130"/>
      <c r="W436" s="130"/>
      <c r="X436" s="130"/>
      <c r="Y436" s="130"/>
      <c r="Z436" s="130"/>
      <c r="AA436" s="130"/>
      <c r="AB436" s="130"/>
      <c r="AC436" s="130"/>
      <c r="AD436" s="130"/>
      <c r="AE436" s="130"/>
      <c r="AF436" s="130"/>
      <c r="AG436" s="130"/>
      <c r="AH436" s="130"/>
      <c r="AI436" s="130"/>
      <c r="AJ436" s="130"/>
      <c r="AK436" s="130"/>
      <c r="AL436" s="130"/>
      <c r="AM436" s="130"/>
      <c r="AN436" s="130"/>
      <c r="AO436" s="130"/>
      <c r="AP436" s="130"/>
      <c r="AQ436" s="130"/>
      <c r="AR436" s="130"/>
      <c r="AS436" s="130"/>
      <c r="AT436" s="130"/>
      <c r="AU436" s="130"/>
      <c r="AV436" s="130"/>
      <c r="AW436" s="130"/>
      <c r="AX436" s="130"/>
      <c r="AY436" s="130"/>
      <c r="AZ436" s="130"/>
      <c r="BA436" s="130"/>
      <c r="BB436" s="130"/>
      <c r="BC436" s="130"/>
      <c r="BD436" s="130"/>
      <c r="BE436" s="130"/>
      <c r="BF436" s="130"/>
      <c r="BG436" s="130"/>
    </row>
    <row r="437" spans="1:59" s="131" customFormat="1" ht="18" customHeight="1" x14ac:dyDescent="0.2">
      <c r="A437" s="25"/>
      <c r="B437" s="132" t="s">
        <v>276</v>
      </c>
      <c r="C437" s="73"/>
      <c r="D437" s="28"/>
      <c r="E437" s="135"/>
      <c r="F437" s="136"/>
      <c r="G437" s="130"/>
      <c r="H437" s="130"/>
      <c r="I437" s="130"/>
      <c r="J437" s="130"/>
      <c r="K437" s="130"/>
      <c r="L437" s="130"/>
      <c r="M437" s="130"/>
      <c r="N437" s="130"/>
      <c r="O437" s="130"/>
      <c r="P437" s="130"/>
      <c r="Q437" s="130"/>
      <c r="R437" s="130"/>
      <c r="S437" s="130"/>
      <c r="T437" s="130"/>
      <c r="U437" s="130"/>
      <c r="V437" s="130"/>
      <c r="W437" s="130"/>
      <c r="X437" s="130"/>
      <c r="Y437" s="130"/>
      <c r="Z437" s="130"/>
      <c r="AA437" s="130"/>
      <c r="AB437" s="130"/>
      <c r="AC437" s="130"/>
      <c r="AD437" s="130"/>
      <c r="AE437" s="130"/>
      <c r="AF437" s="130"/>
      <c r="AG437" s="130"/>
      <c r="AH437" s="130"/>
      <c r="AI437" s="130"/>
      <c r="AJ437" s="130"/>
      <c r="AK437" s="130"/>
      <c r="AL437" s="130"/>
      <c r="AM437" s="130"/>
      <c r="AN437" s="130"/>
      <c r="AO437" s="130"/>
      <c r="AP437" s="130"/>
      <c r="AQ437" s="130"/>
      <c r="AR437" s="130"/>
      <c r="AS437" s="130"/>
      <c r="AT437" s="130"/>
      <c r="AU437" s="130"/>
      <c r="AV437" s="130"/>
      <c r="AW437" s="130"/>
      <c r="AX437" s="130"/>
      <c r="AY437" s="130"/>
      <c r="AZ437" s="130"/>
      <c r="BA437" s="130"/>
      <c r="BB437" s="130"/>
      <c r="BC437" s="130"/>
      <c r="BD437" s="130"/>
      <c r="BE437" s="130"/>
      <c r="BF437" s="130"/>
      <c r="BG437" s="130"/>
    </row>
    <row r="438" spans="1:59" s="131" customFormat="1" ht="18" customHeight="1" x14ac:dyDescent="0.2">
      <c r="A438" s="25"/>
      <c r="B438" s="132" t="s">
        <v>275</v>
      </c>
      <c r="C438" s="73"/>
      <c r="D438" s="28"/>
      <c r="E438" s="135"/>
      <c r="F438" s="136"/>
      <c r="G438" s="130"/>
      <c r="H438" s="130"/>
      <c r="I438" s="130"/>
      <c r="J438" s="130"/>
      <c r="K438" s="130"/>
      <c r="L438" s="130"/>
      <c r="M438" s="130"/>
      <c r="N438" s="130"/>
      <c r="O438" s="130"/>
      <c r="P438" s="130"/>
      <c r="Q438" s="130"/>
      <c r="R438" s="130"/>
      <c r="S438" s="130"/>
      <c r="T438" s="130"/>
      <c r="U438" s="130"/>
      <c r="V438" s="130"/>
      <c r="W438" s="130"/>
      <c r="X438" s="130"/>
      <c r="Y438" s="130"/>
      <c r="Z438" s="130"/>
      <c r="AA438" s="130"/>
      <c r="AB438" s="130"/>
      <c r="AC438" s="130"/>
      <c r="AD438" s="130"/>
      <c r="AE438" s="130"/>
      <c r="AF438" s="130"/>
      <c r="AG438" s="130"/>
      <c r="AH438" s="130"/>
      <c r="AI438" s="130"/>
      <c r="AJ438" s="130"/>
      <c r="AK438" s="130"/>
      <c r="AL438" s="130"/>
      <c r="AM438" s="130"/>
      <c r="AN438" s="130"/>
      <c r="AO438" s="130"/>
      <c r="AP438" s="130"/>
      <c r="AQ438" s="130"/>
      <c r="AR438" s="130"/>
      <c r="AS438" s="130"/>
      <c r="AT438" s="130"/>
      <c r="AU438" s="130"/>
      <c r="AV438" s="130"/>
      <c r="AW438" s="130"/>
      <c r="AX438" s="130"/>
      <c r="AY438" s="130"/>
      <c r="AZ438" s="130"/>
      <c r="BA438" s="130"/>
      <c r="BB438" s="130"/>
      <c r="BC438" s="130"/>
      <c r="BD438" s="130"/>
      <c r="BE438" s="130"/>
      <c r="BF438" s="130"/>
      <c r="BG438" s="130"/>
    </row>
    <row r="439" spans="1:59" s="131" customFormat="1" x14ac:dyDescent="0.2">
      <c r="A439" s="106"/>
      <c r="B439" s="127"/>
      <c r="C439" s="37"/>
      <c r="D439" s="38"/>
      <c r="E439" s="133"/>
      <c r="F439" s="66"/>
      <c r="G439" s="130"/>
      <c r="H439" s="130"/>
      <c r="I439" s="130"/>
      <c r="J439" s="130"/>
      <c r="K439" s="130"/>
      <c r="L439" s="130"/>
      <c r="M439" s="130"/>
      <c r="N439" s="130"/>
      <c r="O439" s="130"/>
      <c r="P439" s="130"/>
      <c r="Q439" s="130"/>
      <c r="R439" s="130"/>
      <c r="S439" s="130"/>
      <c r="T439" s="130"/>
      <c r="U439" s="130"/>
      <c r="V439" s="130"/>
      <c r="W439" s="130"/>
      <c r="X439" s="130"/>
      <c r="Y439" s="130"/>
      <c r="Z439" s="130"/>
      <c r="AA439" s="130"/>
      <c r="AB439" s="130"/>
      <c r="AC439" s="130"/>
      <c r="AD439" s="130"/>
      <c r="AE439" s="130"/>
      <c r="AF439" s="130"/>
      <c r="AG439" s="130"/>
      <c r="AH439" s="130"/>
      <c r="AI439" s="130"/>
      <c r="AJ439" s="130"/>
      <c r="AK439" s="130"/>
      <c r="AL439" s="130"/>
      <c r="AM439" s="130"/>
      <c r="AN439" s="130"/>
      <c r="AO439" s="130"/>
      <c r="AP439" s="130"/>
      <c r="AQ439" s="130"/>
      <c r="AR439" s="130"/>
      <c r="AS439" s="130"/>
      <c r="AT439" s="130"/>
      <c r="AU439" s="130"/>
      <c r="AV439" s="130"/>
      <c r="AW439" s="130"/>
      <c r="AX439" s="130"/>
      <c r="AY439" s="130"/>
      <c r="AZ439" s="130"/>
      <c r="BA439" s="130"/>
      <c r="BB439" s="130"/>
      <c r="BC439" s="130"/>
      <c r="BD439" s="130"/>
      <c r="BE439" s="130"/>
      <c r="BF439" s="130"/>
      <c r="BG439" s="130"/>
    </row>
    <row r="440" spans="1:59" s="131" customFormat="1" ht="76.5" customHeight="1" x14ac:dyDescent="0.2">
      <c r="A440" s="25" t="s">
        <v>328</v>
      </c>
      <c r="B440" s="132" t="s">
        <v>562</v>
      </c>
      <c r="C440" s="73" t="s">
        <v>1</v>
      </c>
      <c r="D440" s="28">
        <v>1</v>
      </c>
      <c r="E440" s="233"/>
      <c r="F440" s="66">
        <f t="shared" ref="F440" si="62">D440*E440</f>
        <v>0</v>
      </c>
      <c r="G440" s="130"/>
      <c r="H440" s="130"/>
      <c r="I440" s="130"/>
      <c r="J440" s="130"/>
      <c r="K440" s="130"/>
      <c r="L440" s="130"/>
      <c r="M440" s="130"/>
      <c r="N440" s="130"/>
      <c r="O440" s="130"/>
      <c r="P440" s="130"/>
      <c r="Q440" s="130"/>
      <c r="R440" s="130"/>
      <c r="S440" s="130"/>
      <c r="T440" s="130"/>
      <c r="U440" s="130"/>
      <c r="V440" s="130"/>
      <c r="W440" s="130"/>
      <c r="X440" s="130"/>
      <c r="Y440" s="130"/>
      <c r="Z440" s="130"/>
      <c r="AA440" s="130"/>
      <c r="AB440" s="130"/>
      <c r="AC440" s="130"/>
      <c r="AD440" s="130"/>
      <c r="AE440" s="130"/>
      <c r="AF440" s="130"/>
      <c r="AG440" s="130"/>
      <c r="AH440" s="130"/>
      <c r="AI440" s="130"/>
      <c r="AJ440" s="130"/>
      <c r="AK440" s="130"/>
      <c r="AL440" s="130"/>
      <c r="AM440" s="130"/>
      <c r="AN440" s="130"/>
      <c r="AO440" s="130"/>
      <c r="AP440" s="130"/>
      <c r="AQ440" s="130"/>
      <c r="AR440" s="130"/>
      <c r="AS440" s="130"/>
      <c r="AT440" s="130"/>
      <c r="AU440" s="130"/>
      <c r="AV440" s="130"/>
      <c r="AW440" s="130"/>
      <c r="AX440" s="130"/>
      <c r="AY440" s="130"/>
      <c r="AZ440" s="130"/>
      <c r="BA440" s="130"/>
      <c r="BB440" s="130"/>
      <c r="BC440" s="130"/>
      <c r="BD440" s="130"/>
      <c r="BE440" s="130"/>
      <c r="BF440" s="130"/>
      <c r="BG440" s="130"/>
    </row>
    <row r="441" spans="1:59" s="131" customFormat="1" ht="28.5" customHeight="1" x14ac:dyDescent="0.2">
      <c r="A441" s="25"/>
      <c r="B441" s="132" t="s">
        <v>249</v>
      </c>
      <c r="C441" s="73"/>
      <c r="D441" s="28"/>
      <c r="E441" s="236"/>
      <c r="F441" s="136"/>
      <c r="G441" s="130"/>
      <c r="H441" s="130"/>
      <c r="I441" s="130"/>
      <c r="J441" s="130"/>
      <c r="K441" s="130"/>
      <c r="L441" s="130"/>
      <c r="M441" s="130"/>
      <c r="N441" s="130"/>
      <c r="O441" s="130"/>
      <c r="P441" s="130"/>
      <c r="Q441" s="130"/>
      <c r="R441" s="130"/>
      <c r="S441" s="130"/>
      <c r="T441" s="130"/>
      <c r="U441" s="130"/>
      <c r="V441" s="130"/>
      <c r="W441" s="130"/>
      <c r="X441" s="130"/>
      <c r="Y441" s="130"/>
      <c r="Z441" s="130"/>
      <c r="AA441" s="130"/>
      <c r="AB441" s="130"/>
      <c r="AC441" s="130"/>
      <c r="AD441" s="130"/>
      <c r="AE441" s="130"/>
      <c r="AF441" s="130"/>
      <c r="AG441" s="130"/>
      <c r="AH441" s="130"/>
      <c r="AI441" s="130"/>
      <c r="AJ441" s="130"/>
      <c r="AK441" s="130"/>
      <c r="AL441" s="130"/>
      <c r="AM441" s="130"/>
      <c r="AN441" s="130"/>
      <c r="AO441" s="130"/>
      <c r="AP441" s="130"/>
      <c r="AQ441" s="130"/>
      <c r="AR441" s="130"/>
      <c r="AS441" s="130"/>
      <c r="AT441" s="130"/>
      <c r="AU441" s="130"/>
      <c r="AV441" s="130"/>
      <c r="AW441" s="130"/>
      <c r="AX441" s="130"/>
      <c r="AY441" s="130"/>
      <c r="AZ441" s="130"/>
      <c r="BA441" s="130"/>
      <c r="BB441" s="130"/>
      <c r="BC441" s="130"/>
      <c r="BD441" s="130"/>
      <c r="BE441" s="130"/>
      <c r="BF441" s="130"/>
      <c r="BG441" s="130"/>
    </row>
    <row r="442" spans="1:59" s="131" customFormat="1" ht="18" customHeight="1" x14ac:dyDescent="0.2">
      <c r="A442" s="25"/>
      <c r="B442" s="132" t="s">
        <v>276</v>
      </c>
      <c r="C442" s="73"/>
      <c r="D442" s="28"/>
      <c r="E442" s="236"/>
      <c r="F442" s="136"/>
      <c r="G442" s="130"/>
      <c r="H442" s="130"/>
      <c r="I442" s="130"/>
      <c r="J442" s="130"/>
      <c r="K442" s="130"/>
      <c r="L442" s="130"/>
      <c r="M442" s="130"/>
      <c r="N442" s="130"/>
      <c r="O442" s="130"/>
      <c r="P442" s="130"/>
      <c r="Q442" s="130"/>
      <c r="R442" s="130"/>
      <c r="S442" s="130"/>
      <c r="T442" s="130"/>
      <c r="U442" s="130"/>
      <c r="V442" s="130"/>
      <c r="W442" s="130"/>
      <c r="X442" s="130"/>
      <c r="Y442" s="130"/>
      <c r="Z442" s="130"/>
      <c r="AA442" s="130"/>
      <c r="AB442" s="130"/>
      <c r="AC442" s="130"/>
      <c r="AD442" s="130"/>
      <c r="AE442" s="130"/>
      <c r="AF442" s="130"/>
      <c r="AG442" s="130"/>
      <c r="AH442" s="130"/>
      <c r="AI442" s="130"/>
      <c r="AJ442" s="130"/>
      <c r="AK442" s="130"/>
      <c r="AL442" s="130"/>
      <c r="AM442" s="130"/>
      <c r="AN442" s="130"/>
      <c r="AO442" s="130"/>
      <c r="AP442" s="130"/>
      <c r="AQ442" s="130"/>
      <c r="AR442" s="130"/>
      <c r="AS442" s="130"/>
      <c r="AT442" s="130"/>
      <c r="AU442" s="130"/>
      <c r="AV442" s="130"/>
      <c r="AW442" s="130"/>
      <c r="AX442" s="130"/>
      <c r="AY442" s="130"/>
      <c r="AZ442" s="130"/>
      <c r="BA442" s="130"/>
      <c r="BB442" s="130"/>
      <c r="BC442" s="130"/>
      <c r="BD442" s="130"/>
      <c r="BE442" s="130"/>
      <c r="BF442" s="130"/>
      <c r="BG442" s="130"/>
    </row>
    <row r="443" spans="1:59" s="131" customFormat="1" ht="46.5" customHeight="1" x14ac:dyDescent="0.2">
      <c r="A443" s="25"/>
      <c r="B443" s="248" t="s">
        <v>565</v>
      </c>
      <c r="C443" s="73"/>
      <c r="D443" s="28"/>
      <c r="E443" s="236"/>
      <c r="F443" s="136"/>
      <c r="G443" s="130"/>
      <c r="H443" s="130"/>
      <c r="I443" s="130"/>
      <c r="J443" s="130"/>
      <c r="K443" s="130"/>
      <c r="L443" s="130"/>
      <c r="M443" s="130"/>
      <c r="N443" s="130"/>
      <c r="O443" s="130"/>
      <c r="P443" s="130"/>
      <c r="Q443" s="130"/>
      <c r="R443" s="130"/>
      <c r="S443" s="130"/>
      <c r="T443" s="130"/>
      <c r="U443" s="130"/>
      <c r="V443" s="130"/>
      <c r="W443" s="130"/>
      <c r="X443" s="130"/>
      <c r="Y443" s="130"/>
      <c r="Z443" s="130"/>
      <c r="AA443" s="130"/>
      <c r="AB443" s="130"/>
      <c r="AC443" s="130"/>
      <c r="AD443" s="130"/>
      <c r="AE443" s="130"/>
      <c r="AF443" s="130"/>
      <c r="AG443" s="130"/>
      <c r="AH443" s="130"/>
      <c r="AI443" s="130"/>
      <c r="AJ443" s="130"/>
      <c r="AK443" s="130"/>
      <c r="AL443" s="130"/>
      <c r="AM443" s="130"/>
      <c r="AN443" s="130"/>
      <c r="AO443" s="130"/>
      <c r="AP443" s="130"/>
      <c r="AQ443" s="130"/>
      <c r="AR443" s="130"/>
      <c r="AS443" s="130"/>
      <c r="AT443" s="130"/>
      <c r="AU443" s="130"/>
      <c r="AV443" s="130"/>
      <c r="AW443" s="130"/>
      <c r="AX443" s="130"/>
      <c r="AY443" s="130"/>
      <c r="AZ443" s="130"/>
      <c r="BA443" s="130"/>
      <c r="BB443" s="130"/>
      <c r="BC443" s="130"/>
      <c r="BD443" s="130"/>
      <c r="BE443" s="130"/>
      <c r="BF443" s="130"/>
      <c r="BG443" s="130"/>
    </row>
    <row r="444" spans="1:59" s="131" customFormat="1" x14ac:dyDescent="0.2">
      <c r="A444" s="106"/>
      <c r="B444" s="127"/>
      <c r="C444" s="37"/>
      <c r="D444" s="38"/>
      <c r="E444" s="233"/>
      <c r="F444" s="66"/>
      <c r="G444" s="130"/>
      <c r="H444" s="130"/>
      <c r="I444" s="130"/>
      <c r="J444" s="130"/>
      <c r="K444" s="130"/>
      <c r="L444" s="130"/>
      <c r="M444" s="130"/>
      <c r="N444" s="130"/>
      <c r="O444" s="130"/>
      <c r="P444" s="130"/>
      <c r="Q444" s="130"/>
      <c r="R444" s="130"/>
      <c r="S444" s="130"/>
      <c r="T444" s="130"/>
      <c r="U444" s="130"/>
      <c r="V444" s="130"/>
      <c r="W444" s="130"/>
      <c r="X444" s="130"/>
      <c r="Y444" s="130"/>
      <c r="Z444" s="130"/>
      <c r="AA444" s="130"/>
      <c r="AB444" s="130"/>
      <c r="AC444" s="130"/>
      <c r="AD444" s="130"/>
      <c r="AE444" s="130"/>
      <c r="AF444" s="130"/>
      <c r="AG444" s="130"/>
      <c r="AH444" s="130"/>
      <c r="AI444" s="130"/>
      <c r="AJ444" s="130"/>
      <c r="AK444" s="130"/>
      <c r="AL444" s="130"/>
      <c r="AM444" s="130"/>
      <c r="AN444" s="130"/>
      <c r="AO444" s="130"/>
      <c r="AP444" s="130"/>
      <c r="AQ444" s="130"/>
      <c r="AR444" s="130"/>
      <c r="AS444" s="130"/>
      <c r="AT444" s="130"/>
      <c r="AU444" s="130"/>
      <c r="AV444" s="130"/>
      <c r="AW444" s="130"/>
      <c r="AX444" s="130"/>
      <c r="AY444" s="130"/>
      <c r="AZ444" s="130"/>
      <c r="BA444" s="130"/>
      <c r="BB444" s="130"/>
      <c r="BC444" s="130"/>
      <c r="BD444" s="130"/>
      <c r="BE444" s="130"/>
      <c r="BF444" s="130"/>
      <c r="BG444" s="130"/>
    </row>
    <row r="445" spans="1:59" s="18" customFormat="1" x14ac:dyDescent="0.2">
      <c r="A445" s="74" t="s">
        <v>5</v>
      </c>
      <c r="B445" s="75" t="s">
        <v>3</v>
      </c>
      <c r="C445" s="76" t="s">
        <v>6</v>
      </c>
      <c r="D445" s="77" t="s">
        <v>7</v>
      </c>
      <c r="E445" s="78" t="s">
        <v>8</v>
      </c>
      <c r="F445" s="79" t="s">
        <v>9</v>
      </c>
    </row>
    <row r="446" spans="1:59" s="18" customFormat="1" x14ac:dyDescent="0.2">
      <c r="A446" s="62"/>
      <c r="B446" s="63"/>
      <c r="C446" s="37"/>
      <c r="D446" s="38"/>
      <c r="E446" s="3"/>
      <c r="F446" s="46"/>
    </row>
    <row r="447" spans="1:59" s="131" customFormat="1" ht="76.5" customHeight="1" x14ac:dyDescent="0.2">
      <c r="A447" s="25" t="s">
        <v>327</v>
      </c>
      <c r="B447" s="132" t="s">
        <v>563</v>
      </c>
      <c r="C447" s="73" t="s">
        <v>1</v>
      </c>
      <c r="D447" s="28">
        <v>1</v>
      </c>
      <c r="E447" s="233"/>
      <c r="F447" s="66">
        <f t="shared" ref="F447" si="63">D447*E447</f>
        <v>0</v>
      </c>
      <c r="G447" s="130"/>
      <c r="H447" s="130"/>
      <c r="I447" s="130"/>
      <c r="J447" s="130"/>
      <c r="K447" s="130"/>
      <c r="L447" s="130"/>
      <c r="M447" s="130"/>
      <c r="N447" s="130"/>
      <c r="O447" s="130"/>
      <c r="P447" s="130"/>
      <c r="Q447" s="130"/>
      <c r="R447" s="130"/>
      <c r="S447" s="130"/>
      <c r="T447" s="130"/>
      <c r="U447" s="130"/>
      <c r="V447" s="130"/>
      <c r="W447" s="130"/>
      <c r="X447" s="130"/>
      <c r="Y447" s="130"/>
      <c r="Z447" s="130"/>
      <c r="AA447" s="130"/>
      <c r="AB447" s="130"/>
      <c r="AC447" s="130"/>
      <c r="AD447" s="130"/>
      <c r="AE447" s="130"/>
      <c r="AF447" s="130"/>
      <c r="AG447" s="130"/>
      <c r="AH447" s="130"/>
      <c r="AI447" s="130"/>
      <c r="AJ447" s="130"/>
      <c r="AK447" s="130"/>
      <c r="AL447" s="130"/>
      <c r="AM447" s="130"/>
      <c r="AN447" s="130"/>
      <c r="AO447" s="130"/>
      <c r="AP447" s="130"/>
      <c r="AQ447" s="130"/>
      <c r="AR447" s="130"/>
      <c r="AS447" s="130"/>
      <c r="AT447" s="130"/>
      <c r="AU447" s="130"/>
      <c r="AV447" s="130"/>
      <c r="AW447" s="130"/>
      <c r="AX447" s="130"/>
      <c r="AY447" s="130"/>
      <c r="AZ447" s="130"/>
      <c r="BA447" s="130"/>
      <c r="BB447" s="130"/>
      <c r="BC447" s="130"/>
      <c r="BD447" s="130"/>
      <c r="BE447" s="130"/>
      <c r="BF447" s="130"/>
      <c r="BG447" s="130"/>
    </row>
    <row r="448" spans="1:59" s="131" customFormat="1" ht="28.5" customHeight="1" x14ac:dyDescent="0.2">
      <c r="A448" s="25"/>
      <c r="B448" s="132" t="s">
        <v>249</v>
      </c>
      <c r="C448" s="73"/>
      <c r="D448" s="28"/>
      <c r="E448" s="236"/>
      <c r="F448" s="136"/>
      <c r="G448" s="130"/>
      <c r="H448" s="130"/>
      <c r="I448" s="130"/>
      <c r="J448" s="130"/>
      <c r="K448" s="130"/>
      <c r="L448" s="130"/>
      <c r="M448" s="130"/>
      <c r="N448" s="130"/>
      <c r="O448" s="130"/>
      <c r="P448" s="130"/>
      <c r="Q448" s="130"/>
      <c r="R448" s="130"/>
      <c r="S448" s="130"/>
      <c r="T448" s="130"/>
      <c r="U448" s="130"/>
      <c r="V448" s="130"/>
      <c r="W448" s="130"/>
      <c r="X448" s="130"/>
      <c r="Y448" s="130"/>
      <c r="Z448" s="130"/>
      <c r="AA448" s="130"/>
      <c r="AB448" s="130"/>
      <c r="AC448" s="130"/>
      <c r="AD448" s="130"/>
      <c r="AE448" s="130"/>
      <c r="AF448" s="130"/>
      <c r="AG448" s="130"/>
      <c r="AH448" s="130"/>
      <c r="AI448" s="130"/>
      <c r="AJ448" s="130"/>
      <c r="AK448" s="130"/>
      <c r="AL448" s="130"/>
      <c r="AM448" s="130"/>
      <c r="AN448" s="130"/>
      <c r="AO448" s="130"/>
      <c r="AP448" s="130"/>
      <c r="AQ448" s="130"/>
      <c r="AR448" s="130"/>
      <c r="AS448" s="130"/>
      <c r="AT448" s="130"/>
      <c r="AU448" s="130"/>
      <c r="AV448" s="130"/>
      <c r="AW448" s="130"/>
      <c r="AX448" s="130"/>
      <c r="AY448" s="130"/>
      <c r="AZ448" s="130"/>
      <c r="BA448" s="130"/>
      <c r="BB448" s="130"/>
      <c r="BC448" s="130"/>
      <c r="BD448" s="130"/>
      <c r="BE448" s="130"/>
      <c r="BF448" s="130"/>
      <c r="BG448" s="130"/>
    </row>
    <row r="449" spans="1:59" s="131" customFormat="1" ht="18" customHeight="1" x14ac:dyDescent="0.2">
      <c r="A449" s="25"/>
      <c r="B449" s="132" t="s">
        <v>276</v>
      </c>
      <c r="C449" s="73"/>
      <c r="D449" s="28"/>
      <c r="E449" s="236"/>
      <c r="F449" s="136"/>
      <c r="G449" s="130"/>
      <c r="H449" s="130"/>
      <c r="I449" s="130"/>
      <c r="J449" s="130"/>
      <c r="K449" s="130"/>
      <c r="L449" s="130"/>
      <c r="M449" s="130"/>
      <c r="N449" s="130"/>
      <c r="O449" s="130"/>
      <c r="P449" s="130"/>
      <c r="Q449" s="130"/>
      <c r="R449" s="130"/>
      <c r="S449" s="130"/>
      <c r="T449" s="130"/>
      <c r="U449" s="130"/>
      <c r="V449" s="130"/>
      <c r="W449" s="130"/>
      <c r="X449" s="130"/>
      <c r="Y449" s="130"/>
      <c r="Z449" s="130"/>
      <c r="AA449" s="130"/>
      <c r="AB449" s="130"/>
      <c r="AC449" s="130"/>
      <c r="AD449" s="130"/>
      <c r="AE449" s="130"/>
      <c r="AF449" s="130"/>
      <c r="AG449" s="130"/>
      <c r="AH449" s="130"/>
      <c r="AI449" s="130"/>
      <c r="AJ449" s="130"/>
      <c r="AK449" s="130"/>
      <c r="AL449" s="130"/>
      <c r="AM449" s="130"/>
      <c r="AN449" s="130"/>
      <c r="AO449" s="130"/>
      <c r="AP449" s="130"/>
      <c r="AQ449" s="130"/>
      <c r="AR449" s="130"/>
      <c r="AS449" s="130"/>
      <c r="AT449" s="130"/>
      <c r="AU449" s="130"/>
      <c r="AV449" s="130"/>
      <c r="AW449" s="130"/>
      <c r="AX449" s="130"/>
      <c r="AY449" s="130"/>
      <c r="AZ449" s="130"/>
      <c r="BA449" s="130"/>
      <c r="BB449" s="130"/>
      <c r="BC449" s="130"/>
      <c r="BD449" s="130"/>
      <c r="BE449" s="130"/>
      <c r="BF449" s="130"/>
      <c r="BG449" s="130"/>
    </row>
    <row r="450" spans="1:59" s="131" customFormat="1" ht="46.5" customHeight="1" x14ac:dyDescent="0.2">
      <c r="A450" s="25"/>
      <c r="B450" s="248" t="s">
        <v>565</v>
      </c>
      <c r="C450" s="73"/>
      <c r="D450" s="28"/>
      <c r="E450" s="236"/>
      <c r="F450" s="136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  <c r="Z450" s="130"/>
      <c r="AA450" s="130"/>
      <c r="AB450" s="130"/>
      <c r="AC450" s="130"/>
      <c r="AD450" s="130"/>
      <c r="AE450" s="130"/>
      <c r="AF450" s="130"/>
      <c r="AG450" s="130"/>
      <c r="AH450" s="130"/>
      <c r="AI450" s="130"/>
      <c r="AJ450" s="130"/>
      <c r="AK450" s="130"/>
      <c r="AL450" s="130"/>
      <c r="AM450" s="130"/>
      <c r="AN450" s="130"/>
      <c r="AO450" s="130"/>
      <c r="AP450" s="130"/>
      <c r="AQ450" s="130"/>
      <c r="AR450" s="130"/>
      <c r="AS450" s="130"/>
      <c r="AT450" s="130"/>
      <c r="AU450" s="130"/>
      <c r="AV450" s="130"/>
      <c r="AW450" s="130"/>
      <c r="AX450" s="130"/>
      <c r="AY450" s="130"/>
      <c r="AZ450" s="130"/>
      <c r="BA450" s="130"/>
      <c r="BB450" s="130"/>
      <c r="BC450" s="130"/>
      <c r="BD450" s="130"/>
      <c r="BE450" s="130"/>
      <c r="BF450" s="130"/>
      <c r="BG450" s="130"/>
    </row>
    <row r="451" spans="1:59" s="131" customFormat="1" x14ac:dyDescent="0.2">
      <c r="A451" s="106"/>
      <c r="B451" s="127"/>
      <c r="C451" s="37"/>
      <c r="D451" s="38"/>
      <c r="E451" s="233"/>
      <c r="F451" s="66"/>
      <c r="G451" s="130"/>
      <c r="H451" s="130"/>
      <c r="I451" s="130"/>
      <c r="J451" s="130"/>
      <c r="K451" s="130"/>
      <c r="L451" s="130"/>
      <c r="M451" s="130"/>
      <c r="N451" s="130"/>
      <c r="O451" s="130"/>
      <c r="P451" s="130"/>
      <c r="Q451" s="130"/>
      <c r="R451" s="130"/>
      <c r="S451" s="130"/>
      <c r="T451" s="130"/>
      <c r="U451" s="130"/>
      <c r="V451" s="130"/>
      <c r="W451" s="130"/>
      <c r="X451" s="130"/>
      <c r="Y451" s="130"/>
      <c r="Z451" s="130"/>
      <c r="AA451" s="130"/>
      <c r="AB451" s="130"/>
      <c r="AC451" s="130"/>
      <c r="AD451" s="130"/>
      <c r="AE451" s="130"/>
      <c r="AF451" s="130"/>
      <c r="AG451" s="130"/>
      <c r="AH451" s="130"/>
      <c r="AI451" s="130"/>
      <c r="AJ451" s="130"/>
      <c r="AK451" s="130"/>
      <c r="AL451" s="130"/>
      <c r="AM451" s="130"/>
      <c r="AN451" s="130"/>
      <c r="AO451" s="130"/>
      <c r="AP451" s="130"/>
      <c r="AQ451" s="130"/>
      <c r="AR451" s="130"/>
      <c r="AS451" s="130"/>
      <c r="AT451" s="130"/>
      <c r="AU451" s="130"/>
      <c r="AV451" s="130"/>
      <c r="AW451" s="130"/>
      <c r="AX451" s="130"/>
      <c r="AY451" s="130"/>
      <c r="AZ451" s="130"/>
      <c r="BA451" s="130"/>
      <c r="BB451" s="130"/>
      <c r="BC451" s="130"/>
      <c r="BD451" s="130"/>
      <c r="BE451" s="130"/>
      <c r="BF451" s="130"/>
      <c r="BG451" s="130"/>
    </row>
    <row r="452" spans="1:59" s="131" customFormat="1" ht="76.5" customHeight="1" x14ac:dyDescent="0.2">
      <c r="A452" s="25" t="s">
        <v>326</v>
      </c>
      <c r="B452" s="132" t="s">
        <v>564</v>
      </c>
      <c r="C452" s="73" t="s">
        <v>1</v>
      </c>
      <c r="D452" s="28">
        <v>1</v>
      </c>
      <c r="E452" s="233"/>
      <c r="F452" s="66">
        <f t="shared" ref="F452" si="64">D452*E452</f>
        <v>0</v>
      </c>
      <c r="G452" s="130"/>
      <c r="H452" s="130"/>
      <c r="I452" s="130"/>
      <c r="J452" s="130"/>
      <c r="K452" s="130"/>
      <c r="L452" s="130"/>
      <c r="M452" s="130"/>
      <c r="N452" s="130"/>
      <c r="O452" s="130"/>
      <c r="P452" s="130"/>
      <c r="Q452" s="130"/>
      <c r="R452" s="130"/>
      <c r="S452" s="130"/>
      <c r="T452" s="130"/>
      <c r="U452" s="130"/>
      <c r="V452" s="130"/>
      <c r="W452" s="130"/>
      <c r="X452" s="130"/>
      <c r="Y452" s="130"/>
      <c r="Z452" s="130"/>
      <c r="AA452" s="130"/>
      <c r="AB452" s="130"/>
      <c r="AC452" s="130"/>
      <c r="AD452" s="130"/>
      <c r="AE452" s="130"/>
      <c r="AF452" s="130"/>
      <c r="AG452" s="130"/>
      <c r="AH452" s="130"/>
      <c r="AI452" s="130"/>
      <c r="AJ452" s="130"/>
      <c r="AK452" s="130"/>
      <c r="AL452" s="130"/>
      <c r="AM452" s="130"/>
      <c r="AN452" s="130"/>
      <c r="AO452" s="130"/>
      <c r="AP452" s="130"/>
      <c r="AQ452" s="130"/>
      <c r="AR452" s="130"/>
      <c r="AS452" s="130"/>
      <c r="AT452" s="130"/>
      <c r="AU452" s="130"/>
      <c r="AV452" s="130"/>
      <c r="AW452" s="130"/>
      <c r="AX452" s="130"/>
      <c r="AY452" s="130"/>
      <c r="AZ452" s="130"/>
      <c r="BA452" s="130"/>
      <c r="BB452" s="130"/>
      <c r="BC452" s="130"/>
      <c r="BD452" s="130"/>
      <c r="BE452" s="130"/>
      <c r="BF452" s="130"/>
      <c r="BG452" s="130"/>
    </row>
    <row r="453" spans="1:59" s="131" customFormat="1" ht="28.5" customHeight="1" x14ac:dyDescent="0.2">
      <c r="A453" s="25"/>
      <c r="B453" s="132" t="s">
        <v>249</v>
      </c>
      <c r="C453" s="73"/>
      <c r="D453" s="28"/>
      <c r="E453" s="236"/>
      <c r="F453" s="136"/>
      <c r="G453" s="130"/>
      <c r="H453" s="130"/>
      <c r="I453" s="130"/>
      <c r="J453" s="130"/>
      <c r="K453" s="130"/>
      <c r="L453" s="130"/>
      <c r="M453" s="130"/>
      <c r="N453" s="130"/>
      <c r="O453" s="130"/>
      <c r="P453" s="130"/>
      <c r="Q453" s="130"/>
      <c r="R453" s="130"/>
      <c r="S453" s="130"/>
      <c r="T453" s="130"/>
      <c r="U453" s="130"/>
      <c r="V453" s="130"/>
      <c r="W453" s="130"/>
      <c r="X453" s="130"/>
      <c r="Y453" s="130"/>
      <c r="Z453" s="130"/>
      <c r="AA453" s="130"/>
      <c r="AB453" s="130"/>
      <c r="AC453" s="130"/>
      <c r="AD453" s="130"/>
      <c r="AE453" s="130"/>
      <c r="AF453" s="130"/>
      <c r="AG453" s="130"/>
      <c r="AH453" s="130"/>
      <c r="AI453" s="130"/>
      <c r="AJ453" s="130"/>
      <c r="AK453" s="130"/>
      <c r="AL453" s="130"/>
      <c r="AM453" s="130"/>
      <c r="AN453" s="130"/>
      <c r="AO453" s="130"/>
      <c r="AP453" s="130"/>
      <c r="AQ453" s="130"/>
      <c r="AR453" s="130"/>
      <c r="AS453" s="130"/>
      <c r="AT453" s="130"/>
      <c r="AU453" s="130"/>
      <c r="AV453" s="130"/>
      <c r="AW453" s="130"/>
      <c r="AX453" s="130"/>
      <c r="AY453" s="130"/>
      <c r="AZ453" s="130"/>
      <c r="BA453" s="130"/>
      <c r="BB453" s="130"/>
      <c r="BC453" s="130"/>
      <c r="BD453" s="130"/>
      <c r="BE453" s="130"/>
      <c r="BF453" s="130"/>
      <c r="BG453" s="130"/>
    </row>
    <row r="454" spans="1:59" s="131" customFormat="1" ht="18" customHeight="1" x14ac:dyDescent="0.2">
      <c r="A454" s="25"/>
      <c r="B454" s="132" t="s">
        <v>276</v>
      </c>
      <c r="C454" s="73"/>
      <c r="D454" s="28"/>
      <c r="E454" s="236"/>
      <c r="F454" s="136"/>
      <c r="G454" s="130"/>
      <c r="H454" s="130"/>
      <c r="I454" s="130"/>
      <c r="J454" s="130"/>
      <c r="K454" s="130"/>
      <c r="L454" s="130"/>
      <c r="M454" s="130"/>
      <c r="N454" s="130"/>
      <c r="O454" s="130"/>
      <c r="P454" s="130"/>
      <c r="Q454" s="130"/>
      <c r="R454" s="130"/>
      <c r="S454" s="130"/>
      <c r="T454" s="130"/>
      <c r="U454" s="130"/>
      <c r="V454" s="130"/>
      <c r="W454" s="130"/>
      <c r="X454" s="130"/>
      <c r="Y454" s="130"/>
      <c r="Z454" s="130"/>
      <c r="AA454" s="130"/>
      <c r="AB454" s="130"/>
      <c r="AC454" s="130"/>
      <c r="AD454" s="130"/>
      <c r="AE454" s="130"/>
      <c r="AF454" s="130"/>
      <c r="AG454" s="130"/>
      <c r="AH454" s="130"/>
      <c r="AI454" s="130"/>
      <c r="AJ454" s="130"/>
      <c r="AK454" s="130"/>
      <c r="AL454" s="130"/>
      <c r="AM454" s="130"/>
      <c r="AN454" s="130"/>
      <c r="AO454" s="130"/>
      <c r="AP454" s="130"/>
      <c r="AQ454" s="130"/>
      <c r="AR454" s="130"/>
      <c r="AS454" s="130"/>
      <c r="AT454" s="130"/>
      <c r="AU454" s="130"/>
      <c r="AV454" s="130"/>
      <c r="AW454" s="130"/>
      <c r="AX454" s="130"/>
      <c r="AY454" s="130"/>
      <c r="AZ454" s="130"/>
      <c r="BA454" s="130"/>
      <c r="BB454" s="130"/>
      <c r="BC454" s="130"/>
      <c r="BD454" s="130"/>
      <c r="BE454" s="130"/>
      <c r="BF454" s="130"/>
      <c r="BG454" s="130"/>
    </row>
    <row r="455" spans="1:59" s="131" customFormat="1" ht="46.5" customHeight="1" x14ac:dyDescent="0.2">
      <c r="A455" s="25"/>
      <c r="B455" s="248" t="s">
        <v>565</v>
      </c>
      <c r="C455" s="73"/>
      <c r="D455" s="28"/>
      <c r="E455" s="236"/>
      <c r="F455" s="136"/>
      <c r="G455" s="130"/>
      <c r="H455" s="130"/>
      <c r="I455" s="130"/>
      <c r="J455" s="130"/>
      <c r="K455" s="130"/>
      <c r="L455" s="130"/>
      <c r="M455" s="130"/>
      <c r="N455" s="130"/>
      <c r="O455" s="130"/>
      <c r="P455" s="130"/>
      <c r="Q455" s="130"/>
      <c r="R455" s="130"/>
      <c r="S455" s="130"/>
      <c r="T455" s="130"/>
      <c r="U455" s="130"/>
      <c r="V455" s="130"/>
      <c r="W455" s="130"/>
      <c r="X455" s="130"/>
      <c r="Y455" s="130"/>
      <c r="Z455" s="130"/>
      <c r="AA455" s="130"/>
      <c r="AB455" s="130"/>
      <c r="AC455" s="130"/>
      <c r="AD455" s="130"/>
      <c r="AE455" s="130"/>
      <c r="AF455" s="130"/>
      <c r="AG455" s="130"/>
      <c r="AH455" s="130"/>
      <c r="AI455" s="130"/>
      <c r="AJ455" s="130"/>
      <c r="AK455" s="130"/>
      <c r="AL455" s="130"/>
      <c r="AM455" s="130"/>
      <c r="AN455" s="130"/>
      <c r="AO455" s="130"/>
      <c r="AP455" s="130"/>
      <c r="AQ455" s="130"/>
      <c r="AR455" s="130"/>
      <c r="AS455" s="130"/>
      <c r="AT455" s="130"/>
      <c r="AU455" s="130"/>
      <c r="AV455" s="130"/>
      <c r="AW455" s="130"/>
      <c r="AX455" s="130"/>
      <c r="AY455" s="130"/>
      <c r="AZ455" s="130"/>
      <c r="BA455" s="130"/>
      <c r="BB455" s="130"/>
      <c r="BC455" s="130"/>
      <c r="BD455" s="130"/>
      <c r="BE455" s="130"/>
      <c r="BF455" s="130"/>
      <c r="BG455" s="130"/>
    </row>
    <row r="456" spans="1:59" s="131" customFormat="1" x14ac:dyDescent="0.2">
      <c r="A456" s="106"/>
      <c r="B456" s="127"/>
      <c r="C456" s="37"/>
      <c r="D456" s="38"/>
      <c r="E456" s="233"/>
      <c r="F456" s="66"/>
      <c r="G456" s="130"/>
      <c r="H456" s="130"/>
      <c r="I456" s="130"/>
      <c r="J456" s="130"/>
      <c r="K456" s="130"/>
      <c r="L456" s="130"/>
      <c r="M456" s="130"/>
      <c r="N456" s="130"/>
      <c r="O456" s="130"/>
      <c r="P456" s="130"/>
      <c r="Q456" s="130"/>
      <c r="R456" s="130"/>
      <c r="S456" s="130"/>
      <c r="T456" s="130"/>
      <c r="U456" s="130"/>
      <c r="V456" s="130"/>
      <c r="W456" s="130"/>
      <c r="X456" s="130"/>
      <c r="Y456" s="130"/>
      <c r="Z456" s="130"/>
      <c r="AA456" s="130"/>
      <c r="AB456" s="130"/>
      <c r="AC456" s="130"/>
      <c r="AD456" s="130"/>
      <c r="AE456" s="130"/>
      <c r="AF456" s="130"/>
      <c r="AG456" s="130"/>
      <c r="AH456" s="130"/>
      <c r="AI456" s="130"/>
      <c r="AJ456" s="130"/>
      <c r="AK456" s="130"/>
      <c r="AL456" s="130"/>
      <c r="AM456" s="130"/>
      <c r="AN456" s="130"/>
      <c r="AO456" s="130"/>
      <c r="AP456" s="130"/>
      <c r="AQ456" s="130"/>
      <c r="AR456" s="130"/>
      <c r="AS456" s="130"/>
      <c r="AT456" s="130"/>
      <c r="AU456" s="130"/>
      <c r="AV456" s="130"/>
      <c r="AW456" s="130"/>
      <c r="AX456" s="130"/>
      <c r="AY456" s="130"/>
      <c r="AZ456" s="130"/>
      <c r="BA456" s="130"/>
      <c r="BB456" s="130"/>
      <c r="BC456" s="130"/>
      <c r="BD456" s="130"/>
      <c r="BE456" s="130"/>
      <c r="BF456" s="130"/>
      <c r="BG456" s="130"/>
    </row>
    <row r="457" spans="1:59" s="131" customFormat="1" ht="75" customHeight="1" x14ac:dyDescent="0.2">
      <c r="A457" s="25" t="s">
        <v>325</v>
      </c>
      <c r="B457" s="134" t="s">
        <v>566</v>
      </c>
      <c r="C457" s="73" t="s">
        <v>1</v>
      </c>
      <c r="D457" s="28">
        <v>1</v>
      </c>
      <c r="E457" s="233"/>
      <c r="F457" s="66">
        <f t="shared" ref="F457" si="65">D457*E457</f>
        <v>0</v>
      </c>
      <c r="G457" s="130"/>
      <c r="H457" s="130"/>
      <c r="I457" s="130"/>
      <c r="J457" s="130"/>
      <c r="K457" s="130"/>
      <c r="L457" s="130"/>
      <c r="M457" s="130"/>
      <c r="N457" s="130"/>
      <c r="O457" s="130"/>
      <c r="P457" s="130"/>
      <c r="Q457" s="130"/>
      <c r="R457" s="130"/>
      <c r="S457" s="130"/>
      <c r="T457" s="130"/>
      <c r="U457" s="130"/>
      <c r="V457" s="130"/>
      <c r="W457" s="130"/>
      <c r="X457" s="130"/>
      <c r="Y457" s="130"/>
      <c r="Z457" s="130"/>
      <c r="AA457" s="130"/>
      <c r="AB457" s="130"/>
      <c r="AC457" s="130"/>
      <c r="AD457" s="130"/>
      <c r="AE457" s="130"/>
      <c r="AF457" s="130"/>
      <c r="AG457" s="130"/>
      <c r="AH457" s="130"/>
      <c r="AI457" s="130"/>
      <c r="AJ457" s="130"/>
      <c r="AK457" s="130"/>
      <c r="AL457" s="130"/>
      <c r="AM457" s="130"/>
      <c r="AN457" s="130"/>
      <c r="AO457" s="130"/>
      <c r="AP457" s="130"/>
      <c r="AQ457" s="130"/>
      <c r="AR457" s="130"/>
      <c r="AS457" s="130"/>
      <c r="AT457" s="130"/>
      <c r="AU457" s="130"/>
      <c r="AV457" s="130"/>
      <c r="AW457" s="130"/>
      <c r="AX457" s="130"/>
      <c r="AY457" s="130"/>
      <c r="AZ457" s="130"/>
      <c r="BA457" s="130"/>
      <c r="BB457" s="130"/>
      <c r="BC457" s="130"/>
      <c r="BD457" s="130"/>
      <c r="BE457" s="130"/>
      <c r="BF457" s="130"/>
      <c r="BG457" s="130"/>
    </row>
    <row r="458" spans="1:59" s="18" customFormat="1" ht="15" x14ac:dyDescent="0.25">
      <c r="A458" s="35"/>
      <c r="B458" s="36"/>
      <c r="C458" s="37"/>
      <c r="D458" s="38"/>
      <c r="E458" s="39"/>
      <c r="F458" s="22"/>
    </row>
    <row r="459" spans="1:59" s="131" customFormat="1" ht="90" customHeight="1" x14ac:dyDescent="0.2">
      <c r="A459" s="25" t="s">
        <v>324</v>
      </c>
      <c r="B459" s="134" t="s">
        <v>567</v>
      </c>
      <c r="C459" s="73" t="s">
        <v>1</v>
      </c>
      <c r="D459" s="28">
        <v>2</v>
      </c>
      <c r="E459" s="233"/>
      <c r="F459" s="66">
        <f t="shared" ref="F459" si="66">D459*E459</f>
        <v>0</v>
      </c>
      <c r="G459" s="130"/>
      <c r="H459" s="130"/>
      <c r="I459" s="130"/>
      <c r="J459" s="130"/>
      <c r="K459" s="130"/>
      <c r="L459" s="130"/>
      <c r="M459" s="130"/>
      <c r="N459" s="130"/>
      <c r="O459" s="130"/>
      <c r="P459" s="130"/>
      <c r="Q459" s="130"/>
      <c r="R459" s="130"/>
      <c r="S459" s="130"/>
      <c r="T459" s="130"/>
      <c r="U459" s="130"/>
      <c r="V459" s="130"/>
      <c r="W459" s="130"/>
      <c r="X459" s="130"/>
      <c r="Y459" s="130"/>
      <c r="Z459" s="130"/>
      <c r="AA459" s="130"/>
      <c r="AB459" s="130"/>
      <c r="AC459" s="130"/>
      <c r="AD459" s="130"/>
      <c r="AE459" s="130"/>
      <c r="AF459" s="130"/>
      <c r="AG459" s="130"/>
      <c r="AH459" s="130"/>
      <c r="AI459" s="130"/>
      <c r="AJ459" s="130"/>
      <c r="AK459" s="130"/>
      <c r="AL459" s="130"/>
      <c r="AM459" s="130"/>
      <c r="AN459" s="130"/>
      <c r="AO459" s="130"/>
      <c r="AP459" s="130"/>
      <c r="AQ459" s="130"/>
      <c r="AR459" s="130"/>
      <c r="AS459" s="130"/>
      <c r="AT459" s="130"/>
      <c r="AU459" s="130"/>
      <c r="AV459" s="130"/>
      <c r="AW459" s="130"/>
      <c r="AX459" s="130"/>
      <c r="AY459" s="130"/>
      <c r="AZ459" s="130"/>
      <c r="BA459" s="130"/>
      <c r="BB459" s="130"/>
      <c r="BC459" s="130"/>
      <c r="BD459" s="130"/>
      <c r="BE459" s="130"/>
      <c r="BF459" s="130"/>
      <c r="BG459" s="130"/>
    </row>
    <row r="460" spans="1:59" s="131" customFormat="1" x14ac:dyDescent="0.2">
      <c r="A460" s="106"/>
      <c r="B460" s="127"/>
      <c r="C460" s="37"/>
      <c r="D460" s="38"/>
      <c r="E460" s="233"/>
      <c r="F460" s="66"/>
      <c r="G460" s="130"/>
      <c r="H460" s="130"/>
      <c r="I460" s="130"/>
      <c r="J460" s="130"/>
      <c r="K460" s="130"/>
      <c r="L460" s="130"/>
      <c r="M460" s="130"/>
      <c r="N460" s="130"/>
      <c r="O460" s="130"/>
      <c r="P460" s="130"/>
      <c r="Q460" s="130"/>
      <c r="R460" s="130"/>
      <c r="S460" s="130"/>
      <c r="T460" s="130"/>
      <c r="U460" s="130"/>
      <c r="V460" s="130"/>
      <c r="W460" s="130"/>
      <c r="X460" s="130"/>
      <c r="Y460" s="130"/>
      <c r="Z460" s="130"/>
      <c r="AA460" s="130"/>
      <c r="AB460" s="130"/>
      <c r="AC460" s="130"/>
      <c r="AD460" s="130"/>
      <c r="AE460" s="130"/>
      <c r="AF460" s="130"/>
      <c r="AG460" s="130"/>
      <c r="AH460" s="130"/>
      <c r="AI460" s="130"/>
      <c r="AJ460" s="130"/>
      <c r="AK460" s="130"/>
      <c r="AL460" s="130"/>
      <c r="AM460" s="130"/>
      <c r="AN460" s="130"/>
      <c r="AO460" s="130"/>
      <c r="AP460" s="130"/>
      <c r="AQ460" s="130"/>
      <c r="AR460" s="130"/>
      <c r="AS460" s="130"/>
      <c r="AT460" s="130"/>
      <c r="AU460" s="130"/>
      <c r="AV460" s="130"/>
      <c r="AW460" s="130"/>
      <c r="AX460" s="130"/>
      <c r="AY460" s="130"/>
      <c r="AZ460" s="130"/>
      <c r="BA460" s="130"/>
      <c r="BB460" s="130"/>
      <c r="BC460" s="130"/>
      <c r="BD460" s="130"/>
      <c r="BE460" s="130"/>
      <c r="BF460" s="130"/>
      <c r="BG460" s="130"/>
    </row>
    <row r="461" spans="1:59" s="131" customFormat="1" ht="75" customHeight="1" x14ac:dyDescent="0.2">
      <c r="A461" s="25" t="s">
        <v>323</v>
      </c>
      <c r="B461" s="134" t="s">
        <v>568</v>
      </c>
      <c r="C461" s="73" t="s">
        <v>1</v>
      </c>
      <c r="D461" s="28">
        <v>2</v>
      </c>
      <c r="E461" s="233"/>
      <c r="F461" s="66">
        <f t="shared" ref="F461" si="67">D461*E461</f>
        <v>0</v>
      </c>
      <c r="G461" s="130"/>
      <c r="H461" s="130"/>
      <c r="I461" s="130"/>
      <c r="J461" s="130"/>
      <c r="K461" s="130"/>
      <c r="L461" s="130"/>
      <c r="M461" s="130"/>
      <c r="N461" s="130"/>
      <c r="O461" s="130"/>
      <c r="P461" s="130"/>
      <c r="Q461" s="130"/>
      <c r="R461" s="130"/>
      <c r="S461" s="130"/>
      <c r="T461" s="130"/>
      <c r="U461" s="130"/>
      <c r="V461" s="130"/>
      <c r="W461" s="130"/>
      <c r="X461" s="130"/>
      <c r="Y461" s="130"/>
      <c r="Z461" s="130"/>
      <c r="AA461" s="130"/>
      <c r="AB461" s="130"/>
      <c r="AC461" s="130"/>
      <c r="AD461" s="130"/>
      <c r="AE461" s="130"/>
      <c r="AF461" s="130"/>
      <c r="AG461" s="130"/>
      <c r="AH461" s="130"/>
      <c r="AI461" s="130"/>
      <c r="AJ461" s="130"/>
      <c r="AK461" s="130"/>
      <c r="AL461" s="130"/>
      <c r="AM461" s="130"/>
      <c r="AN461" s="130"/>
      <c r="AO461" s="130"/>
      <c r="AP461" s="130"/>
      <c r="AQ461" s="130"/>
      <c r="AR461" s="130"/>
      <c r="AS461" s="130"/>
      <c r="AT461" s="130"/>
      <c r="AU461" s="130"/>
      <c r="AV461" s="130"/>
      <c r="AW461" s="130"/>
      <c r="AX461" s="130"/>
      <c r="AY461" s="130"/>
      <c r="AZ461" s="130"/>
      <c r="BA461" s="130"/>
      <c r="BB461" s="130"/>
      <c r="BC461" s="130"/>
      <c r="BD461" s="130"/>
      <c r="BE461" s="130"/>
      <c r="BF461" s="130"/>
      <c r="BG461" s="130"/>
    </row>
    <row r="462" spans="1:59" s="18" customFormat="1" ht="15" x14ac:dyDescent="0.25">
      <c r="A462" s="35"/>
      <c r="B462" s="36"/>
      <c r="C462" s="37"/>
      <c r="D462" s="38"/>
      <c r="E462" s="39"/>
      <c r="F462" s="22"/>
    </row>
    <row r="463" spans="1:59" s="131" customFormat="1" ht="78" customHeight="1" x14ac:dyDescent="0.2">
      <c r="A463" s="25" t="s">
        <v>322</v>
      </c>
      <c r="B463" s="132" t="s">
        <v>569</v>
      </c>
      <c r="C463" s="73" t="s">
        <v>1</v>
      </c>
      <c r="D463" s="28">
        <v>2</v>
      </c>
      <c r="E463" s="233"/>
      <c r="F463" s="66">
        <f t="shared" ref="F463" si="68">D463*E463</f>
        <v>0</v>
      </c>
      <c r="G463" s="130"/>
      <c r="H463" s="130"/>
      <c r="I463" s="130"/>
      <c r="J463" s="130"/>
      <c r="K463" s="130"/>
      <c r="L463" s="130"/>
      <c r="M463" s="130"/>
      <c r="N463" s="130"/>
      <c r="O463" s="130"/>
      <c r="P463" s="130"/>
      <c r="Q463" s="130"/>
      <c r="R463" s="130"/>
      <c r="S463" s="130"/>
      <c r="T463" s="130"/>
      <c r="U463" s="130"/>
      <c r="V463" s="130"/>
      <c r="W463" s="130"/>
      <c r="X463" s="130"/>
      <c r="Y463" s="130"/>
      <c r="Z463" s="130"/>
      <c r="AA463" s="130"/>
      <c r="AB463" s="130"/>
      <c r="AC463" s="130"/>
      <c r="AD463" s="130"/>
      <c r="AE463" s="130"/>
      <c r="AF463" s="130"/>
      <c r="AG463" s="130"/>
      <c r="AH463" s="130"/>
      <c r="AI463" s="130"/>
      <c r="AJ463" s="130"/>
      <c r="AK463" s="130"/>
      <c r="AL463" s="130"/>
      <c r="AM463" s="130"/>
      <c r="AN463" s="130"/>
      <c r="AO463" s="130"/>
      <c r="AP463" s="130"/>
      <c r="AQ463" s="130"/>
      <c r="AR463" s="130"/>
      <c r="AS463" s="130"/>
      <c r="AT463" s="130"/>
      <c r="AU463" s="130"/>
      <c r="AV463" s="130"/>
      <c r="AW463" s="130"/>
      <c r="AX463" s="130"/>
      <c r="AY463" s="130"/>
      <c r="AZ463" s="130"/>
      <c r="BA463" s="130"/>
      <c r="BB463" s="130"/>
      <c r="BC463" s="130"/>
      <c r="BD463" s="130"/>
      <c r="BE463" s="130"/>
      <c r="BF463" s="130"/>
      <c r="BG463" s="130"/>
    </row>
    <row r="464" spans="1:59" s="131" customFormat="1" x14ac:dyDescent="0.2">
      <c r="A464" s="106"/>
      <c r="B464" s="127"/>
      <c r="C464" s="37"/>
      <c r="D464" s="38"/>
      <c r="E464" s="233"/>
      <c r="F464" s="66"/>
      <c r="G464" s="130"/>
      <c r="H464" s="130"/>
      <c r="I464" s="130"/>
      <c r="J464" s="130"/>
      <c r="K464" s="130"/>
      <c r="L464" s="130"/>
      <c r="M464" s="130"/>
      <c r="N464" s="130"/>
      <c r="O464" s="130"/>
      <c r="P464" s="130"/>
      <c r="Q464" s="130"/>
      <c r="R464" s="130"/>
      <c r="S464" s="130"/>
      <c r="T464" s="130"/>
      <c r="U464" s="130"/>
      <c r="V464" s="130"/>
      <c r="W464" s="130"/>
      <c r="X464" s="130"/>
      <c r="Y464" s="130"/>
      <c r="Z464" s="130"/>
      <c r="AA464" s="130"/>
      <c r="AB464" s="130"/>
      <c r="AC464" s="130"/>
      <c r="AD464" s="130"/>
      <c r="AE464" s="130"/>
      <c r="AF464" s="130"/>
      <c r="AG464" s="130"/>
      <c r="AH464" s="130"/>
      <c r="AI464" s="130"/>
      <c r="AJ464" s="130"/>
      <c r="AK464" s="130"/>
      <c r="AL464" s="130"/>
      <c r="AM464" s="130"/>
      <c r="AN464" s="130"/>
      <c r="AO464" s="130"/>
      <c r="AP464" s="130"/>
      <c r="AQ464" s="130"/>
      <c r="AR464" s="130"/>
      <c r="AS464" s="130"/>
      <c r="AT464" s="130"/>
      <c r="AU464" s="130"/>
      <c r="AV464" s="130"/>
      <c r="AW464" s="130"/>
      <c r="AX464" s="130"/>
      <c r="AY464" s="130"/>
      <c r="AZ464" s="130"/>
      <c r="BA464" s="130"/>
      <c r="BB464" s="130"/>
      <c r="BC464" s="130"/>
      <c r="BD464" s="130"/>
      <c r="BE464" s="130"/>
      <c r="BF464" s="130"/>
      <c r="BG464" s="130"/>
    </row>
    <row r="465" spans="1:59" ht="28.5" x14ac:dyDescent="0.2">
      <c r="A465" s="25" t="s">
        <v>321</v>
      </c>
      <c r="B465" s="141" t="s">
        <v>219</v>
      </c>
      <c r="C465" s="37" t="s">
        <v>112</v>
      </c>
      <c r="D465" s="38">
        <v>5</v>
      </c>
      <c r="E465" s="233"/>
      <c r="F465" s="66">
        <f t="shared" ref="F465" si="69">D465*E465</f>
        <v>0</v>
      </c>
    </row>
    <row r="466" spans="1:59" x14ac:dyDescent="0.2">
      <c r="A466" s="142"/>
      <c r="B466" s="141"/>
      <c r="C466" s="143"/>
      <c r="D466" s="144"/>
      <c r="E466" s="233"/>
      <c r="F466" s="66"/>
    </row>
    <row r="467" spans="1:59" s="131" customFormat="1" ht="30" customHeight="1" x14ac:dyDescent="0.2">
      <c r="A467" s="25" t="s">
        <v>320</v>
      </c>
      <c r="B467" s="132" t="s">
        <v>571</v>
      </c>
      <c r="C467" s="73" t="s">
        <v>1</v>
      </c>
      <c r="D467" s="28">
        <v>1</v>
      </c>
      <c r="E467" s="233"/>
      <c r="F467" s="66">
        <f t="shared" ref="F467" si="70">D467*E467</f>
        <v>0</v>
      </c>
      <c r="G467" s="130"/>
      <c r="H467" s="130"/>
      <c r="I467" s="130"/>
      <c r="J467" s="130"/>
      <c r="K467" s="130"/>
      <c r="L467" s="130"/>
      <c r="M467" s="130"/>
      <c r="N467" s="130"/>
      <c r="O467" s="130"/>
      <c r="P467" s="130"/>
      <c r="Q467" s="130"/>
      <c r="R467" s="130"/>
      <c r="S467" s="130"/>
      <c r="T467" s="130"/>
      <c r="U467" s="130"/>
      <c r="V467" s="130"/>
      <c r="W467" s="130"/>
      <c r="X467" s="130"/>
      <c r="Y467" s="130"/>
      <c r="Z467" s="130"/>
      <c r="AA467" s="130"/>
      <c r="AB467" s="130"/>
      <c r="AC467" s="130"/>
      <c r="AD467" s="130"/>
      <c r="AE467" s="130"/>
      <c r="AF467" s="130"/>
      <c r="AG467" s="130"/>
      <c r="AH467" s="130"/>
      <c r="AI467" s="130"/>
      <c r="AJ467" s="130"/>
      <c r="AK467" s="130"/>
      <c r="AL467" s="130"/>
      <c r="AM467" s="130"/>
      <c r="AN467" s="130"/>
      <c r="AO467" s="130"/>
      <c r="AP467" s="130"/>
      <c r="AQ467" s="130"/>
      <c r="AR467" s="130"/>
      <c r="AS467" s="130"/>
      <c r="AT467" s="130"/>
      <c r="AU467" s="130"/>
      <c r="AV467" s="130"/>
      <c r="AW467" s="130"/>
      <c r="AX467" s="130"/>
      <c r="AY467" s="130"/>
      <c r="AZ467" s="130"/>
      <c r="BA467" s="130"/>
      <c r="BB467" s="130"/>
      <c r="BC467" s="130"/>
      <c r="BD467" s="130"/>
      <c r="BE467" s="130"/>
      <c r="BF467" s="130"/>
      <c r="BG467" s="130"/>
    </row>
    <row r="468" spans="1:59" s="18" customFormat="1" x14ac:dyDescent="0.2">
      <c r="A468" s="74" t="s">
        <v>5</v>
      </c>
      <c r="B468" s="75" t="s">
        <v>3</v>
      </c>
      <c r="C468" s="76" t="s">
        <v>6</v>
      </c>
      <c r="D468" s="77" t="s">
        <v>7</v>
      </c>
      <c r="E468" s="78" t="s">
        <v>8</v>
      </c>
      <c r="F468" s="79" t="s">
        <v>9</v>
      </c>
    </row>
    <row r="469" spans="1:59" s="18" customFormat="1" x14ac:dyDescent="0.2">
      <c r="A469" s="62"/>
      <c r="B469" s="63"/>
      <c r="C469" s="37"/>
      <c r="D469" s="38"/>
      <c r="E469" s="3"/>
      <c r="F469" s="46"/>
    </row>
    <row r="470" spans="1:59" s="131" customFormat="1" ht="30" customHeight="1" x14ac:dyDescent="0.2">
      <c r="A470" s="25" t="s">
        <v>319</v>
      </c>
      <c r="B470" s="132" t="s">
        <v>572</v>
      </c>
      <c r="C470" s="73" t="s">
        <v>1</v>
      </c>
      <c r="D470" s="28">
        <v>1</v>
      </c>
      <c r="E470" s="233"/>
      <c r="F470" s="66">
        <f t="shared" ref="F470" si="71">D470*E470</f>
        <v>0</v>
      </c>
      <c r="G470" s="130"/>
      <c r="H470" s="130"/>
      <c r="I470" s="130"/>
      <c r="J470" s="130"/>
      <c r="K470" s="130"/>
      <c r="L470" s="130"/>
      <c r="M470" s="130"/>
      <c r="N470" s="130"/>
      <c r="O470" s="130"/>
      <c r="P470" s="130"/>
      <c r="Q470" s="130"/>
      <c r="R470" s="130"/>
      <c r="S470" s="130"/>
      <c r="T470" s="130"/>
      <c r="U470" s="130"/>
      <c r="V470" s="130"/>
      <c r="W470" s="130"/>
      <c r="X470" s="130"/>
      <c r="Y470" s="130"/>
      <c r="Z470" s="130"/>
      <c r="AA470" s="130"/>
      <c r="AB470" s="130"/>
      <c r="AC470" s="130"/>
      <c r="AD470" s="130"/>
      <c r="AE470" s="130"/>
      <c r="AF470" s="130"/>
      <c r="AG470" s="130"/>
      <c r="AH470" s="130"/>
      <c r="AI470" s="130"/>
      <c r="AJ470" s="130"/>
      <c r="AK470" s="130"/>
      <c r="AL470" s="130"/>
      <c r="AM470" s="130"/>
      <c r="AN470" s="130"/>
      <c r="AO470" s="130"/>
      <c r="AP470" s="130"/>
      <c r="AQ470" s="130"/>
      <c r="AR470" s="130"/>
      <c r="AS470" s="130"/>
      <c r="AT470" s="130"/>
      <c r="AU470" s="130"/>
      <c r="AV470" s="130"/>
      <c r="AW470" s="130"/>
      <c r="AX470" s="130"/>
      <c r="AY470" s="130"/>
      <c r="AZ470" s="130"/>
      <c r="BA470" s="130"/>
      <c r="BB470" s="130"/>
      <c r="BC470" s="130"/>
      <c r="BD470" s="130"/>
      <c r="BE470" s="130"/>
      <c r="BF470" s="130"/>
      <c r="BG470" s="130"/>
    </row>
    <row r="471" spans="1:59" s="131" customFormat="1" x14ac:dyDescent="0.2">
      <c r="A471" s="106"/>
      <c r="B471" s="127"/>
      <c r="C471" s="37"/>
      <c r="D471" s="38"/>
      <c r="E471" s="233"/>
      <c r="F471" s="66"/>
      <c r="G471" s="130"/>
      <c r="H471" s="130"/>
      <c r="I471" s="130"/>
      <c r="J471" s="130"/>
      <c r="K471" s="130"/>
      <c r="L471" s="130"/>
      <c r="M471" s="130"/>
      <c r="N471" s="130"/>
      <c r="O471" s="130"/>
      <c r="P471" s="130"/>
      <c r="Q471" s="130"/>
      <c r="R471" s="130"/>
      <c r="S471" s="130"/>
      <c r="T471" s="130"/>
      <c r="U471" s="130"/>
      <c r="V471" s="130"/>
      <c r="W471" s="130"/>
      <c r="X471" s="130"/>
      <c r="Y471" s="130"/>
      <c r="Z471" s="130"/>
      <c r="AA471" s="130"/>
      <c r="AB471" s="130"/>
      <c r="AC471" s="130"/>
      <c r="AD471" s="130"/>
      <c r="AE471" s="130"/>
      <c r="AF471" s="130"/>
      <c r="AG471" s="130"/>
      <c r="AH471" s="130"/>
      <c r="AI471" s="130"/>
      <c r="AJ471" s="130"/>
      <c r="AK471" s="130"/>
      <c r="AL471" s="130"/>
      <c r="AM471" s="130"/>
      <c r="AN471" s="130"/>
      <c r="AO471" s="130"/>
      <c r="AP471" s="130"/>
      <c r="AQ471" s="130"/>
      <c r="AR471" s="130"/>
      <c r="AS471" s="130"/>
      <c r="AT471" s="130"/>
      <c r="AU471" s="130"/>
      <c r="AV471" s="130"/>
      <c r="AW471" s="130"/>
      <c r="AX471" s="130"/>
      <c r="AY471" s="130"/>
      <c r="AZ471" s="130"/>
      <c r="BA471" s="130"/>
      <c r="BB471" s="130"/>
      <c r="BC471" s="130"/>
      <c r="BD471" s="130"/>
      <c r="BE471" s="130"/>
      <c r="BF471" s="130"/>
      <c r="BG471" s="130"/>
    </row>
    <row r="472" spans="1:59" s="131" customFormat="1" ht="30" customHeight="1" x14ac:dyDescent="0.2">
      <c r="A472" s="25" t="s">
        <v>318</v>
      </c>
      <c r="B472" s="132" t="s">
        <v>570</v>
      </c>
      <c r="C472" s="73" t="s">
        <v>1</v>
      </c>
      <c r="D472" s="28">
        <v>1</v>
      </c>
      <c r="E472" s="233"/>
      <c r="F472" s="66">
        <f t="shared" ref="F472" si="72">D472*E472</f>
        <v>0</v>
      </c>
      <c r="G472" s="130"/>
      <c r="H472" s="130"/>
      <c r="I472" s="130"/>
      <c r="J472" s="130"/>
      <c r="K472" s="130"/>
      <c r="L472" s="130"/>
      <c r="M472" s="130"/>
      <c r="N472" s="130"/>
      <c r="O472" s="130"/>
      <c r="P472" s="130"/>
      <c r="Q472" s="130"/>
      <c r="R472" s="130"/>
      <c r="S472" s="130"/>
      <c r="T472" s="130"/>
      <c r="U472" s="130"/>
      <c r="V472" s="130"/>
      <c r="W472" s="130"/>
      <c r="X472" s="130"/>
      <c r="Y472" s="130"/>
      <c r="Z472" s="130"/>
      <c r="AA472" s="130"/>
      <c r="AB472" s="130"/>
      <c r="AC472" s="130"/>
      <c r="AD472" s="130"/>
      <c r="AE472" s="130"/>
      <c r="AF472" s="130"/>
      <c r="AG472" s="130"/>
      <c r="AH472" s="130"/>
      <c r="AI472" s="130"/>
      <c r="AJ472" s="130"/>
      <c r="AK472" s="130"/>
      <c r="AL472" s="130"/>
      <c r="AM472" s="130"/>
      <c r="AN472" s="130"/>
      <c r="AO472" s="130"/>
      <c r="AP472" s="130"/>
      <c r="AQ472" s="130"/>
      <c r="AR472" s="130"/>
      <c r="AS472" s="130"/>
      <c r="AT472" s="130"/>
      <c r="AU472" s="130"/>
      <c r="AV472" s="130"/>
      <c r="AW472" s="130"/>
      <c r="AX472" s="130"/>
      <c r="AY472" s="130"/>
      <c r="AZ472" s="130"/>
      <c r="BA472" s="130"/>
      <c r="BB472" s="130"/>
      <c r="BC472" s="130"/>
      <c r="BD472" s="130"/>
      <c r="BE472" s="130"/>
      <c r="BF472" s="130"/>
      <c r="BG472" s="130"/>
    </row>
    <row r="473" spans="1:59" s="131" customFormat="1" x14ac:dyDescent="0.2">
      <c r="A473" s="106"/>
      <c r="B473" s="127"/>
      <c r="C473" s="37"/>
      <c r="D473" s="38"/>
      <c r="E473" s="233"/>
      <c r="F473" s="66"/>
      <c r="G473" s="130"/>
      <c r="H473" s="130"/>
      <c r="I473" s="130"/>
      <c r="J473" s="130"/>
      <c r="K473" s="130"/>
      <c r="L473" s="130"/>
      <c r="M473" s="130"/>
      <c r="N473" s="130"/>
      <c r="O473" s="130"/>
      <c r="P473" s="130"/>
      <c r="Q473" s="130"/>
      <c r="R473" s="130"/>
      <c r="S473" s="130"/>
      <c r="T473" s="130"/>
      <c r="U473" s="130"/>
      <c r="V473" s="130"/>
      <c r="W473" s="130"/>
      <c r="X473" s="130"/>
      <c r="Y473" s="130"/>
      <c r="Z473" s="130"/>
      <c r="AA473" s="130"/>
      <c r="AB473" s="130"/>
      <c r="AC473" s="130"/>
      <c r="AD473" s="130"/>
      <c r="AE473" s="130"/>
      <c r="AF473" s="130"/>
      <c r="AG473" s="130"/>
      <c r="AH473" s="130"/>
      <c r="AI473" s="130"/>
      <c r="AJ473" s="130"/>
      <c r="AK473" s="130"/>
      <c r="AL473" s="130"/>
      <c r="AM473" s="130"/>
      <c r="AN473" s="130"/>
      <c r="AO473" s="130"/>
      <c r="AP473" s="130"/>
      <c r="AQ473" s="130"/>
      <c r="AR473" s="130"/>
      <c r="AS473" s="130"/>
      <c r="AT473" s="130"/>
      <c r="AU473" s="130"/>
      <c r="AV473" s="130"/>
      <c r="AW473" s="130"/>
      <c r="AX473" s="130"/>
      <c r="AY473" s="130"/>
      <c r="AZ473" s="130"/>
      <c r="BA473" s="130"/>
      <c r="BB473" s="130"/>
      <c r="BC473" s="130"/>
      <c r="BD473" s="130"/>
      <c r="BE473" s="130"/>
      <c r="BF473" s="130"/>
      <c r="BG473" s="130"/>
    </row>
    <row r="474" spans="1:59" s="131" customFormat="1" ht="30.75" customHeight="1" x14ac:dyDescent="0.2">
      <c r="A474" s="25" t="s">
        <v>317</v>
      </c>
      <c r="B474" s="134" t="s">
        <v>573</v>
      </c>
      <c r="C474" s="73" t="s">
        <v>1</v>
      </c>
      <c r="D474" s="28">
        <v>1</v>
      </c>
      <c r="E474" s="233"/>
      <c r="F474" s="66">
        <f t="shared" ref="F474" si="73">D474*E474</f>
        <v>0</v>
      </c>
      <c r="G474" s="130"/>
      <c r="H474" s="130"/>
      <c r="I474" s="130"/>
      <c r="J474" s="130"/>
      <c r="K474" s="130"/>
      <c r="L474" s="130"/>
      <c r="M474" s="130"/>
      <c r="N474" s="130"/>
      <c r="O474" s="130"/>
      <c r="P474" s="130"/>
      <c r="Q474" s="130"/>
      <c r="R474" s="130"/>
      <c r="S474" s="130"/>
      <c r="T474" s="130"/>
      <c r="U474" s="130"/>
      <c r="V474" s="130"/>
      <c r="W474" s="130"/>
      <c r="X474" s="130"/>
      <c r="Y474" s="130"/>
      <c r="Z474" s="130"/>
      <c r="AA474" s="130"/>
      <c r="AB474" s="130"/>
      <c r="AC474" s="130"/>
      <c r="AD474" s="130"/>
      <c r="AE474" s="130"/>
      <c r="AF474" s="130"/>
      <c r="AG474" s="130"/>
      <c r="AH474" s="130"/>
      <c r="AI474" s="130"/>
      <c r="AJ474" s="130"/>
      <c r="AK474" s="130"/>
      <c r="AL474" s="130"/>
      <c r="AM474" s="130"/>
      <c r="AN474" s="130"/>
      <c r="AO474" s="130"/>
      <c r="AP474" s="130"/>
      <c r="AQ474" s="130"/>
      <c r="AR474" s="130"/>
      <c r="AS474" s="130"/>
      <c r="AT474" s="130"/>
      <c r="AU474" s="130"/>
      <c r="AV474" s="130"/>
      <c r="AW474" s="130"/>
      <c r="AX474" s="130"/>
      <c r="AY474" s="130"/>
      <c r="AZ474" s="130"/>
      <c r="BA474" s="130"/>
      <c r="BB474" s="130"/>
      <c r="BC474" s="130"/>
      <c r="BD474" s="130"/>
      <c r="BE474" s="130"/>
      <c r="BF474" s="130"/>
      <c r="BG474" s="130"/>
    </row>
    <row r="475" spans="1:59" s="131" customFormat="1" x14ac:dyDescent="0.2">
      <c r="A475" s="106"/>
      <c r="B475" s="127"/>
      <c r="C475" s="37"/>
      <c r="D475" s="38"/>
      <c r="E475" s="233"/>
      <c r="F475" s="66"/>
      <c r="G475" s="130"/>
      <c r="H475" s="130"/>
      <c r="I475" s="130"/>
      <c r="J475" s="130"/>
      <c r="K475" s="130"/>
      <c r="L475" s="130"/>
      <c r="M475" s="130"/>
      <c r="N475" s="130"/>
      <c r="O475" s="130"/>
      <c r="P475" s="130"/>
      <c r="Q475" s="130"/>
      <c r="R475" s="130"/>
      <c r="S475" s="130"/>
      <c r="T475" s="130"/>
      <c r="U475" s="130"/>
      <c r="V475" s="130"/>
      <c r="W475" s="130"/>
      <c r="X475" s="130"/>
      <c r="Y475" s="130"/>
      <c r="Z475" s="130"/>
      <c r="AA475" s="130"/>
      <c r="AB475" s="130"/>
      <c r="AC475" s="130"/>
      <c r="AD475" s="130"/>
      <c r="AE475" s="130"/>
      <c r="AF475" s="130"/>
      <c r="AG475" s="130"/>
      <c r="AH475" s="130"/>
      <c r="AI475" s="130"/>
      <c r="AJ475" s="130"/>
      <c r="AK475" s="130"/>
      <c r="AL475" s="130"/>
      <c r="AM475" s="130"/>
      <c r="AN475" s="130"/>
      <c r="AO475" s="130"/>
      <c r="AP475" s="130"/>
      <c r="AQ475" s="130"/>
      <c r="AR475" s="130"/>
      <c r="AS475" s="130"/>
      <c r="AT475" s="130"/>
      <c r="AU475" s="130"/>
      <c r="AV475" s="130"/>
      <c r="AW475" s="130"/>
      <c r="AX475" s="130"/>
      <c r="AY475" s="130"/>
      <c r="AZ475" s="130"/>
      <c r="BA475" s="130"/>
      <c r="BB475" s="130"/>
      <c r="BC475" s="130"/>
      <c r="BD475" s="130"/>
      <c r="BE475" s="130"/>
      <c r="BF475" s="130"/>
      <c r="BG475" s="130"/>
    </row>
    <row r="476" spans="1:59" s="131" customFormat="1" ht="30.75" customHeight="1" x14ac:dyDescent="0.2">
      <c r="A476" s="25" t="s">
        <v>316</v>
      </c>
      <c r="B476" s="132" t="s">
        <v>90</v>
      </c>
      <c r="C476" s="73" t="s">
        <v>1</v>
      </c>
      <c r="D476" s="28">
        <v>1</v>
      </c>
      <c r="E476" s="233"/>
      <c r="F476" s="66">
        <f t="shared" ref="F476" si="74">D476*E476</f>
        <v>0</v>
      </c>
      <c r="G476" s="130"/>
      <c r="H476" s="130"/>
      <c r="I476" s="130"/>
      <c r="J476" s="130"/>
      <c r="K476" s="130"/>
      <c r="L476" s="130"/>
      <c r="M476" s="130"/>
      <c r="N476" s="130"/>
      <c r="O476" s="130"/>
      <c r="P476" s="130"/>
      <c r="Q476" s="130"/>
      <c r="R476" s="130"/>
      <c r="S476" s="130"/>
      <c r="T476" s="130"/>
      <c r="U476" s="130"/>
      <c r="V476" s="130"/>
      <c r="W476" s="130"/>
      <c r="X476" s="130"/>
      <c r="Y476" s="130"/>
      <c r="Z476" s="130"/>
      <c r="AA476" s="130"/>
      <c r="AB476" s="130"/>
      <c r="AC476" s="130"/>
      <c r="AD476" s="130"/>
      <c r="AE476" s="130"/>
      <c r="AF476" s="130"/>
      <c r="AG476" s="130"/>
      <c r="AH476" s="130"/>
      <c r="AI476" s="130"/>
      <c r="AJ476" s="130"/>
      <c r="AK476" s="130"/>
      <c r="AL476" s="130"/>
      <c r="AM476" s="130"/>
      <c r="AN476" s="130"/>
      <c r="AO476" s="130"/>
      <c r="AP476" s="130"/>
      <c r="AQ476" s="130"/>
      <c r="AR476" s="130"/>
      <c r="AS476" s="130"/>
      <c r="AT476" s="130"/>
      <c r="AU476" s="130"/>
      <c r="AV476" s="130"/>
      <c r="AW476" s="130"/>
      <c r="AX476" s="130"/>
      <c r="AY476" s="130"/>
      <c r="AZ476" s="130"/>
      <c r="BA476" s="130"/>
      <c r="BB476" s="130"/>
      <c r="BC476" s="130"/>
      <c r="BD476" s="130"/>
      <c r="BE476" s="130"/>
      <c r="BF476" s="130"/>
      <c r="BG476" s="130"/>
    </row>
    <row r="477" spans="1:59" s="131" customFormat="1" x14ac:dyDescent="0.2">
      <c r="A477" s="106"/>
      <c r="B477" s="127"/>
      <c r="C477" s="37"/>
      <c r="D477" s="38"/>
      <c r="E477" s="233"/>
      <c r="F477" s="66"/>
      <c r="G477" s="130"/>
      <c r="H477" s="130"/>
      <c r="I477" s="130"/>
      <c r="J477" s="130"/>
      <c r="K477" s="130"/>
      <c r="L477" s="130"/>
      <c r="M477" s="130"/>
      <c r="N477" s="130"/>
      <c r="O477" s="130"/>
      <c r="P477" s="130"/>
      <c r="Q477" s="130"/>
      <c r="R477" s="130"/>
      <c r="S477" s="130"/>
      <c r="T477" s="130"/>
      <c r="U477" s="130"/>
      <c r="V477" s="130"/>
      <c r="W477" s="130"/>
      <c r="X477" s="130"/>
      <c r="Y477" s="130"/>
      <c r="Z477" s="130"/>
      <c r="AA477" s="130"/>
      <c r="AB477" s="130"/>
      <c r="AC477" s="130"/>
      <c r="AD477" s="130"/>
      <c r="AE477" s="130"/>
      <c r="AF477" s="130"/>
      <c r="AG477" s="130"/>
      <c r="AH477" s="130"/>
      <c r="AI477" s="130"/>
      <c r="AJ477" s="130"/>
      <c r="AK477" s="130"/>
      <c r="AL477" s="130"/>
      <c r="AM477" s="130"/>
      <c r="AN477" s="130"/>
      <c r="AO477" s="130"/>
      <c r="AP477" s="130"/>
      <c r="AQ477" s="130"/>
      <c r="AR477" s="130"/>
      <c r="AS477" s="130"/>
      <c r="AT477" s="130"/>
      <c r="AU477" s="130"/>
      <c r="AV477" s="130"/>
      <c r="AW477" s="130"/>
      <c r="AX477" s="130"/>
      <c r="AY477" s="130"/>
      <c r="AZ477" s="130"/>
      <c r="BA477" s="130"/>
      <c r="BB477" s="130"/>
      <c r="BC477" s="130"/>
      <c r="BD477" s="130"/>
      <c r="BE477" s="130"/>
      <c r="BF477" s="130"/>
      <c r="BG477" s="130"/>
    </row>
    <row r="478" spans="1:59" s="140" customFormat="1" ht="42.75" x14ac:dyDescent="0.25">
      <c r="A478" s="25" t="s">
        <v>315</v>
      </c>
      <c r="B478" s="138" t="s">
        <v>93</v>
      </c>
      <c r="C478" s="122" t="s">
        <v>1</v>
      </c>
      <c r="D478" s="95">
        <v>4</v>
      </c>
      <c r="E478" s="237"/>
      <c r="F478" s="96">
        <f t="shared" ref="F478" si="75">D478*E478</f>
        <v>0</v>
      </c>
    </row>
    <row r="479" spans="1:59" s="140" customFormat="1" ht="15" x14ac:dyDescent="0.2">
      <c r="A479" s="137" t="s">
        <v>83</v>
      </c>
      <c r="B479" s="138" t="s">
        <v>91</v>
      </c>
      <c r="C479" s="145" t="s">
        <v>0</v>
      </c>
      <c r="D479" s="4">
        <v>1</v>
      </c>
      <c r="E479" s="139"/>
      <c r="F479" s="66"/>
    </row>
    <row r="480" spans="1:59" s="140" customFormat="1" ht="18" customHeight="1" x14ac:dyDescent="0.2">
      <c r="A480" s="137" t="s">
        <v>83</v>
      </c>
      <c r="B480" s="138" t="s">
        <v>87</v>
      </c>
      <c r="C480" s="145" t="s">
        <v>0</v>
      </c>
      <c r="D480" s="4">
        <v>2</v>
      </c>
      <c r="E480" s="139"/>
      <c r="F480" s="66"/>
    </row>
    <row r="481" spans="1:59" s="140" customFormat="1" ht="17.25" customHeight="1" x14ac:dyDescent="0.2">
      <c r="A481" s="137" t="s">
        <v>83</v>
      </c>
      <c r="B481" s="138" t="s">
        <v>88</v>
      </c>
      <c r="C481" s="145" t="s">
        <v>0</v>
      </c>
      <c r="D481" s="4">
        <v>1</v>
      </c>
      <c r="E481" s="139"/>
      <c r="F481" s="66"/>
    </row>
    <row r="482" spans="1:59" s="140" customFormat="1" ht="28.5" x14ac:dyDescent="0.2">
      <c r="A482" s="137" t="s">
        <v>83</v>
      </c>
      <c r="B482" s="138" t="s">
        <v>92</v>
      </c>
      <c r="C482" s="145" t="s">
        <v>0</v>
      </c>
      <c r="D482" s="4">
        <v>1</v>
      </c>
      <c r="E482" s="139"/>
      <c r="F482" s="66"/>
    </row>
    <row r="483" spans="1:59" s="131" customFormat="1" x14ac:dyDescent="0.2">
      <c r="A483" s="106"/>
      <c r="B483" s="127"/>
      <c r="C483" s="37"/>
      <c r="D483" s="38"/>
      <c r="E483" s="133"/>
      <c r="F483" s="66"/>
      <c r="G483" s="130"/>
      <c r="H483" s="130"/>
      <c r="I483" s="130"/>
      <c r="J483" s="130"/>
      <c r="K483" s="130"/>
      <c r="L483" s="130"/>
      <c r="M483" s="130"/>
      <c r="N483" s="130"/>
      <c r="O483" s="130"/>
      <c r="P483" s="130"/>
      <c r="Q483" s="130"/>
      <c r="R483" s="130"/>
      <c r="S483" s="130"/>
      <c r="T483" s="130"/>
      <c r="U483" s="130"/>
      <c r="V483" s="130"/>
      <c r="W483" s="130"/>
      <c r="X483" s="130"/>
      <c r="Y483" s="130"/>
      <c r="Z483" s="130"/>
      <c r="AA483" s="130"/>
      <c r="AB483" s="130"/>
      <c r="AC483" s="130"/>
      <c r="AD483" s="130"/>
      <c r="AE483" s="130"/>
      <c r="AF483" s="130"/>
      <c r="AG483" s="130"/>
      <c r="AH483" s="130"/>
      <c r="AI483" s="130"/>
      <c r="AJ483" s="130"/>
      <c r="AK483" s="130"/>
      <c r="AL483" s="130"/>
      <c r="AM483" s="130"/>
      <c r="AN483" s="130"/>
      <c r="AO483" s="130"/>
      <c r="AP483" s="130"/>
      <c r="AQ483" s="130"/>
      <c r="AR483" s="130"/>
      <c r="AS483" s="130"/>
      <c r="AT483" s="130"/>
      <c r="AU483" s="130"/>
      <c r="AV483" s="130"/>
      <c r="AW483" s="130"/>
      <c r="AX483" s="130"/>
      <c r="AY483" s="130"/>
      <c r="AZ483" s="130"/>
      <c r="BA483" s="130"/>
      <c r="BB483" s="130"/>
      <c r="BC483" s="130"/>
      <c r="BD483" s="130"/>
      <c r="BE483" s="130"/>
      <c r="BF483" s="130"/>
      <c r="BG483" s="130"/>
    </row>
    <row r="484" spans="1:59" s="131" customFormat="1" ht="30" customHeight="1" x14ac:dyDescent="0.2">
      <c r="A484" s="25" t="s">
        <v>446</v>
      </c>
      <c r="B484" s="132" t="s">
        <v>221</v>
      </c>
      <c r="C484" s="73" t="s">
        <v>1</v>
      </c>
      <c r="D484" s="28">
        <v>1</v>
      </c>
      <c r="E484" s="233"/>
      <c r="F484" s="66">
        <f t="shared" ref="F484" si="76">D484*E484</f>
        <v>0</v>
      </c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  <c r="Z484" s="130"/>
      <c r="AA484" s="130"/>
      <c r="AB484" s="130"/>
      <c r="AC484" s="130"/>
      <c r="AD484" s="130"/>
      <c r="AE484" s="130"/>
      <c r="AF484" s="130"/>
      <c r="AG484" s="130"/>
      <c r="AH484" s="130"/>
      <c r="AI484" s="130"/>
      <c r="AJ484" s="130"/>
      <c r="AK484" s="130"/>
      <c r="AL484" s="130"/>
      <c r="AM484" s="130"/>
      <c r="AN484" s="130"/>
      <c r="AO484" s="130"/>
      <c r="AP484" s="130"/>
      <c r="AQ484" s="130"/>
      <c r="AR484" s="130"/>
      <c r="AS484" s="130"/>
      <c r="AT484" s="130"/>
      <c r="AU484" s="130"/>
      <c r="AV484" s="130"/>
      <c r="AW484" s="130"/>
      <c r="AX484" s="130"/>
      <c r="AY484" s="130"/>
      <c r="AZ484" s="130"/>
      <c r="BA484" s="130"/>
      <c r="BB484" s="130"/>
      <c r="BC484" s="130"/>
      <c r="BD484" s="130"/>
      <c r="BE484" s="130"/>
      <c r="BF484" s="130"/>
      <c r="BG484" s="130"/>
    </row>
    <row r="485" spans="1:59" s="131" customFormat="1" x14ac:dyDescent="0.2">
      <c r="A485" s="106"/>
      <c r="B485" s="127"/>
      <c r="C485" s="37"/>
      <c r="D485" s="38"/>
      <c r="E485" s="233"/>
      <c r="F485" s="66"/>
      <c r="G485" s="130"/>
      <c r="H485" s="130"/>
      <c r="I485" s="130"/>
      <c r="J485" s="130"/>
      <c r="K485" s="130"/>
      <c r="L485" s="130"/>
      <c r="M485" s="130"/>
      <c r="N485" s="130"/>
      <c r="O485" s="130"/>
      <c r="P485" s="130"/>
      <c r="Q485" s="130"/>
      <c r="R485" s="130"/>
      <c r="S485" s="130"/>
      <c r="T485" s="130"/>
      <c r="U485" s="130"/>
      <c r="V485" s="130"/>
      <c r="W485" s="130"/>
      <c r="X485" s="130"/>
      <c r="Y485" s="130"/>
      <c r="Z485" s="130"/>
      <c r="AA485" s="130"/>
      <c r="AB485" s="130"/>
      <c r="AC485" s="130"/>
      <c r="AD485" s="130"/>
      <c r="AE485" s="130"/>
      <c r="AF485" s="130"/>
      <c r="AG485" s="130"/>
      <c r="AH485" s="130"/>
      <c r="AI485" s="130"/>
      <c r="AJ485" s="130"/>
      <c r="AK485" s="130"/>
      <c r="AL485" s="130"/>
      <c r="AM485" s="130"/>
      <c r="AN485" s="130"/>
      <c r="AO485" s="130"/>
      <c r="AP485" s="130"/>
      <c r="AQ485" s="130"/>
      <c r="AR485" s="130"/>
      <c r="AS485" s="130"/>
      <c r="AT485" s="130"/>
      <c r="AU485" s="130"/>
      <c r="AV485" s="130"/>
      <c r="AW485" s="130"/>
      <c r="AX485" s="130"/>
      <c r="AY485" s="130"/>
      <c r="AZ485" s="130"/>
      <c r="BA485" s="130"/>
      <c r="BB485" s="130"/>
      <c r="BC485" s="130"/>
      <c r="BD485" s="130"/>
      <c r="BE485" s="130"/>
      <c r="BF485" s="130"/>
      <c r="BG485" s="130"/>
    </row>
    <row r="486" spans="1:59" s="131" customFormat="1" ht="30" customHeight="1" x14ac:dyDescent="0.2">
      <c r="A486" s="25" t="s">
        <v>447</v>
      </c>
      <c r="B486" s="132" t="s">
        <v>220</v>
      </c>
      <c r="C486" s="73" t="s">
        <v>1</v>
      </c>
      <c r="D486" s="28">
        <v>1</v>
      </c>
      <c r="E486" s="233"/>
      <c r="F486" s="66">
        <f t="shared" ref="F486:F488" si="77">D486*E486</f>
        <v>0</v>
      </c>
      <c r="G486" s="130"/>
      <c r="H486" s="130"/>
      <c r="I486" s="130"/>
      <c r="J486" s="130"/>
      <c r="K486" s="130"/>
      <c r="L486" s="130"/>
      <c r="M486" s="130"/>
      <c r="N486" s="130"/>
      <c r="O486" s="130"/>
      <c r="P486" s="130"/>
      <c r="Q486" s="130"/>
      <c r="R486" s="130"/>
      <c r="S486" s="130"/>
      <c r="T486" s="130"/>
      <c r="U486" s="130"/>
      <c r="V486" s="130"/>
      <c r="W486" s="130"/>
      <c r="X486" s="130"/>
      <c r="Y486" s="130"/>
      <c r="Z486" s="130"/>
      <c r="AA486" s="130"/>
      <c r="AB486" s="130"/>
      <c r="AC486" s="130"/>
      <c r="AD486" s="130"/>
      <c r="AE486" s="130"/>
      <c r="AF486" s="130"/>
      <c r="AG486" s="130"/>
      <c r="AH486" s="130"/>
      <c r="AI486" s="130"/>
      <c r="AJ486" s="130"/>
      <c r="AK486" s="130"/>
      <c r="AL486" s="130"/>
      <c r="AM486" s="130"/>
      <c r="AN486" s="130"/>
      <c r="AO486" s="130"/>
      <c r="AP486" s="130"/>
      <c r="AQ486" s="130"/>
      <c r="AR486" s="130"/>
      <c r="AS486" s="130"/>
      <c r="AT486" s="130"/>
      <c r="AU486" s="130"/>
      <c r="AV486" s="130"/>
      <c r="AW486" s="130"/>
      <c r="AX486" s="130"/>
      <c r="AY486" s="130"/>
      <c r="AZ486" s="130"/>
      <c r="BA486" s="130"/>
      <c r="BB486" s="130"/>
      <c r="BC486" s="130"/>
      <c r="BD486" s="130"/>
      <c r="BE486" s="130"/>
      <c r="BF486" s="130"/>
      <c r="BG486" s="130"/>
    </row>
    <row r="487" spans="1:59" s="149" customFormat="1" x14ac:dyDescent="0.2">
      <c r="A487" s="138"/>
      <c r="B487" s="148"/>
      <c r="C487" s="150"/>
      <c r="D487" s="151"/>
      <c r="E487" s="235"/>
      <c r="F487" s="66"/>
    </row>
    <row r="488" spans="1:59" s="149" customFormat="1" ht="57" x14ac:dyDescent="0.2">
      <c r="A488" s="25" t="s">
        <v>574</v>
      </c>
      <c r="B488" s="148" t="s">
        <v>575</v>
      </c>
      <c r="C488" s="73" t="s">
        <v>19</v>
      </c>
      <c r="D488" s="28">
        <v>2</v>
      </c>
      <c r="E488" s="235"/>
      <c r="F488" s="66">
        <f t="shared" si="77"/>
        <v>0</v>
      </c>
    </row>
    <row r="489" spans="1:59" s="131" customFormat="1" x14ac:dyDescent="0.2">
      <c r="A489" s="106"/>
      <c r="B489" s="127"/>
      <c r="C489" s="37"/>
      <c r="D489" s="38"/>
      <c r="E489" s="128"/>
      <c r="F489" s="129"/>
      <c r="G489" s="130"/>
      <c r="H489" s="130"/>
      <c r="I489" s="130"/>
      <c r="J489" s="130"/>
      <c r="K489" s="130"/>
      <c r="L489" s="130"/>
      <c r="M489" s="130"/>
      <c r="N489" s="130"/>
      <c r="O489" s="130"/>
      <c r="P489" s="130"/>
      <c r="Q489" s="130"/>
      <c r="R489" s="130"/>
      <c r="S489" s="130"/>
      <c r="T489" s="130"/>
      <c r="U489" s="130"/>
      <c r="V489" s="130"/>
      <c r="W489" s="130"/>
      <c r="X489" s="130"/>
      <c r="Y489" s="130"/>
      <c r="Z489" s="130"/>
      <c r="AA489" s="130"/>
      <c r="AB489" s="130"/>
      <c r="AC489" s="130"/>
      <c r="AD489" s="130"/>
      <c r="AE489" s="130"/>
      <c r="AF489" s="130"/>
      <c r="AG489" s="130"/>
      <c r="AH489" s="130"/>
      <c r="AI489" s="130"/>
      <c r="AJ489" s="130"/>
      <c r="AK489" s="130"/>
      <c r="AL489" s="130"/>
      <c r="AM489" s="130"/>
      <c r="AN489" s="130"/>
      <c r="AO489" s="130"/>
      <c r="AP489" s="130"/>
      <c r="AQ489" s="130"/>
      <c r="AR489" s="130"/>
      <c r="AS489" s="130"/>
      <c r="AT489" s="130"/>
      <c r="AU489" s="130"/>
      <c r="AV489" s="130"/>
      <c r="AW489" s="130"/>
      <c r="AX489" s="130"/>
      <c r="AY489" s="130"/>
      <c r="AZ489" s="130"/>
      <c r="BA489" s="130"/>
      <c r="BB489" s="130"/>
      <c r="BC489" s="130"/>
      <c r="BD489" s="130"/>
      <c r="BE489" s="130"/>
      <c r="BF489" s="130"/>
      <c r="BG489" s="130"/>
    </row>
    <row r="490" spans="1:59" s="131" customFormat="1" ht="75" customHeight="1" x14ac:dyDescent="0.2">
      <c r="A490" s="25" t="s">
        <v>593</v>
      </c>
      <c r="B490" s="134" t="s">
        <v>594</v>
      </c>
      <c r="C490" s="73" t="s">
        <v>1</v>
      </c>
      <c r="D490" s="28">
        <v>1</v>
      </c>
      <c r="E490" s="233"/>
      <c r="F490" s="66">
        <f t="shared" ref="F490" si="78">D490*E490</f>
        <v>0</v>
      </c>
      <c r="G490" s="130"/>
      <c r="H490" s="130"/>
      <c r="I490" s="130"/>
      <c r="J490" s="130"/>
      <c r="K490" s="130"/>
      <c r="L490" s="130"/>
      <c r="M490" s="130"/>
      <c r="N490" s="130"/>
      <c r="O490" s="130"/>
      <c r="P490" s="130"/>
      <c r="Q490" s="130"/>
      <c r="R490" s="130"/>
      <c r="S490" s="130"/>
      <c r="T490" s="130"/>
      <c r="U490" s="130"/>
      <c r="V490" s="130"/>
      <c r="W490" s="130"/>
      <c r="X490" s="130"/>
      <c r="Y490" s="130"/>
      <c r="Z490" s="130"/>
      <c r="AA490" s="130"/>
      <c r="AB490" s="130"/>
      <c r="AC490" s="130"/>
      <c r="AD490" s="130"/>
      <c r="AE490" s="130"/>
      <c r="AF490" s="130"/>
      <c r="AG490" s="130"/>
      <c r="AH490" s="130"/>
      <c r="AI490" s="130"/>
      <c r="AJ490" s="130"/>
      <c r="AK490" s="130"/>
      <c r="AL490" s="130"/>
      <c r="AM490" s="130"/>
      <c r="AN490" s="130"/>
      <c r="AO490" s="130"/>
      <c r="AP490" s="130"/>
      <c r="AQ490" s="130"/>
      <c r="AR490" s="130"/>
      <c r="AS490" s="130"/>
      <c r="AT490" s="130"/>
      <c r="AU490" s="130"/>
      <c r="AV490" s="130"/>
      <c r="AW490" s="130"/>
      <c r="AX490" s="130"/>
      <c r="AY490" s="130"/>
      <c r="AZ490" s="130"/>
      <c r="BA490" s="130"/>
      <c r="BB490" s="130"/>
      <c r="BC490" s="130"/>
      <c r="BD490" s="130"/>
      <c r="BE490" s="130"/>
      <c r="BF490" s="130"/>
      <c r="BG490" s="130"/>
    </row>
    <row r="491" spans="1:59" s="18" customFormat="1" ht="15" x14ac:dyDescent="0.25">
      <c r="A491" s="35"/>
      <c r="B491" s="36"/>
      <c r="C491" s="37"/>
      <c r="D491" s="38"/>
      <c r="E491" s="39"/>
      <c r="F491" s="22"/>
    </row>
    <row r="492" spans="1:59" s="131" customFormat="1" ht="75" customHeight="1" x14ac:dyDescent="0.2">
      <c r="A492" s="25" t="s">
        <v>615</v>
      </c>
      <c r="B492" s="134" t="s">
        <v>616</v>
      </c>
      <c r="C492" s="73" t="s">
        <v>1</v>
      </c>
      <c r="D492" s="28">
        <v>4</v>
      </c>
      <c r="E492" s="233"/>
      <c r="F492" s="66">
        <f t="shared" ref="F492" si="79">D492*E492</f>
        <v>0</v>
      </c>
      <c r="G492" s="130"/>
      <c r="H492" s="130"/>
      <c r="I492" s="130"/>
      <c r="J492" s="130"/>
      <c r="K492" s="130"/>
      <c r="L492" s="130"/>
      <c r="M492" s="130"/>
      <c r="N492" s="130"/>
      <c r="O492" s="130"/>
      <c r="P492" s="130"/>
      <c r="Q492" s="130"/>
      <c r="R492" s="130"/>
      <c r="S492" s="130"/>
      <c r="T492" s="130"/>
      <c r="U492" s="130"/>
      <c r="V492" s="130"/>
      <c r="W492" s="130"/>
      <c r="X492" s="130"/>
      <c r="Y492" s="130"/>
      <c r="Z492" s="130"/>
      <c r="AA492" s="130"/>
      <c r="AB492" s="130"/>
      <c r="AC492" s="130"/>
      <c r="AD492" s="130"/>
      <c r="AE492" s="130"/>
      <c r="AF492" s="130"/>
      <c r="AG492" s="130"/>
      <c r="AH492" s="130"/>
      <c r="AI492" s="130"/>
      <c r="AJ492" s="130"/>
      <c r="AK492" s="130"/>
      <c r="AL492" s="130"/>
      <c r="AM492" s="130"/>
      <c r="AN492" s="130"/>
      <c r="AO492" s="130"/>
      <c r="AP492" s="130"/>
      <c r="AQ492" s="130"/>
      <c r="AR492" s="130"/>
      <c r="AS492" s="130"/>
      <c r="AT492" s="130"/>
      <c r="AU492" s="130"/>
      <c r="AV492" s="130"/>
      <c r="AW492" s="130"/>
      <c r="AX492" s="130"/>
      <c r="AY492" s="130"/>
      <c r="AZ492" s="130"/>
      <c r="BA492" s="130"/>
      <c r="BB492" s="130"/>
      <c r="BC492" s="130"/>
      <c r="BD492" s="130"/>
      <c r="BE492" s="130"/>
      <c r="BF492" s="130"/>
      <c r="BG492" s="130"/>
    </row>
    <row r="493" spans="1:59" s="18" customFormat="1" ht="15.75" thickBot="1" x14ac:dyDescent="0.3">
      <c r="A493" s="35"/>
      <c r="B493" s="36"/>
      <c r="C493" s="37"/>
      <c r="D493" s="38"/>
      <c r="E493" s="39"/>
      <c r="F493" s="22"/>
    </row>
    <row r="494" spans="1:59" s="18" customFormat="1" ht="30.75" thickTop="1" x14ac:dyDescent="0.25">
      <c r="A494" s="41"/>
      <c r="B494" s="70" t="s">
        <v>94</v>
      </c>
      <c r="C494" s="71"/>
      <c r="D494" s="72"/>
      <c r="E494" s="42"/>
      <c r="F494" s="43">
        <f>SUM(F421:F446,F457:F461,F459:F486)</f>
        <v>0</v>
      </c>
    </row>
    <row r="495" spans="1:59" s="18" customFormat="1" ht="15" x14ac:dyDescent="0.25">
      <c r="A495" s="16"/>
      <c r="B495" s="80"/>
      <c r="C495" s="20"/>
      <c r="D495" s="21"/>
      <c r="E495" s="3"/>
      <c r="F495" s="46"/>
    </row>
    <row r="496" spans="1:59" s="18" customFormat="1" ht="15" x14ac:dyDescent="0.25">
      <c r="A496" s="35"/>
      <c r="B496" s="36"/>
      <c r="C496" s="37"/>
      <c r="D496" s="38"/>
      <c r="E496" s="39"/>
      <c r="F496" s="22"/>
    </row>
    <row r="497" spans="1:59" s="18" customFormat="1" x14ac:dyDescent="0.2">
      <c r="A497" s="74" t="s">
        <v>5</v>
      </c>
      <c r="B497" s="75" t="s">
        <v>3</v>
      </c>
      <c r="C497" s="76" t="s">
        <v>6</v>
      </c>
      <c r="D497" s="77" t="s">
        <v>7</v>
      </c>
      <c r="E497" s="78" t="s">
        <v>8</v>
      </c>
      <c r="F497" s="79" t="s">
        <v>9</v>
      </c>
    </row>
    <row r="498" spans="1:59" s="18" customFormat="1" x14ac:dyDescent="0.2">
      <c r="A498" s="62"/>
      <c r="B498" s="63"/>
      <c r="C498" s="37"/>
      <c r="D498" s="38"/>
      <c r="E498" s="3"/>
      <c r="F498" s="46"/>
    </row>
    <row r="499" spans="1:59" s="18" customFormat="1" ht="28.5" x14ac:dyDescent="0.25">
      <c r="A499" s="16" t="s">
        <v>314</v>
      </c>
      <c r="B499" s="40" t="s">
        <v>576</v>
      </c>
      <c r="C499" s="20"/>
      <c r="D499" s="21"/>
      <c r="E499" s="17"/>
      <c r="F499" s="22"/>
    </row>
    <row r="500" spans="1:59" s="18" customFormat="1" ht="15" x14ac:dyDescent="0.25">
      <c r="A500" s="16"/>
      <c r="B500" s="40"/>
      <c r="C500" s="20"/>
      <c r="D500" s="21"/>
      <c r="E500" s="17"/>
      <c r="F500" s="22"/>
    </row>
    <row r="501" spans="1:59" s="131" customFormat="1" x14ac:dyDescent="0.2">
      <c r="A501" s="106"/>
      <c r="B501" s="40" t="s">
        <v>10</v>
      </c>
      <c r="C501" s="37"/>
      <c r="D501" s="38"/>
      <c r="E501" s="128"/>
      <c r="F501" s="129"/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  <c r="AE501" s="130"/>
      <c r="AF501" s="130"/>
      <c r="AG501" s="130"/>
      <c r="AH501" s="130"/>
      <c r="AI501" s="130"/>
      <c r="AJ501" s="130"/>
      <c r="AK501" s="130"/>
      <c r="AL501" s="130"/>
      <c r="AM501" s="130"/>
      <c r="AN501" s="130"/>
      <c r="AO501" s="130"/>
      <c r="AP501" s="130"/>
      <c r="AQ501" s="130"/>
      <c r="AR501" s="130"/>
      <c r="AS501" s="130"/>
      <c r="AT501" s="130"/>
      <c r="AU501" s="130"/>
      <c r="AV501" s="130"/>
      <c r="AW501" s="130"/>
      <c r="AX501" s="130"/>
      <c r="AY501" s="130"/>
      <c r="AZ501" s="130"/>
      <c r="BA501" s="130"/>
      <c r="BB501" s="130"/>
      <c r="BC501" s="130"/>
      <c r="BD501" s="130"/>
      <c r="BE501" s="130"/>
      <c r="BF501" s="130"/>
      <c r="BG501" s="130"/>
    </row>
    <row r="502" spans="1:59" s="18" customFormat="1" ht="39.75" customHeight="1" x14ac:dyDescent="0.25">
      <c r="A502" s="16"/>
      <c r="B502" s="251" t="s">
        <v>450</v>
      </c>
      <c r="C502" s="251"/>
      <c r="D502" s="251"/>
      <c r="E502" s="251"/>
      <c r="F502" s="251"/>
    </row>
    <row r="503" spans="1:59" s="131" customFormat="1" x14ac:dyDescent="0.2">
      <c r="A503" s="106"/>
      <c r="B503" s="18"/>
      <c r="C503" s="37"/>
      <c r="D503" s="38"/>
      <c r="E503" s="128"/>
      <c r="F503" s="129"/>
      <c r="G503" s="130"/>
      <c r="H503" s="130"/>
      <c r="I503" s="130"/>
      <c r="J503" s="130"/>
      <c r="K503" s="130"/>
      <c r="L503" s="130"/>
      <c r="M503" s="130"/>
      <c r="N503" s="130"/>
      <c r="O503" s="130"/>
      <c r="P503" s="130"/>
      <c r="Q503" s="130"/>
      <c r="R503" s="130"/>
      <c r="S503" s="130"/>
      <c r="T503" s="130"/>
      <c r="U503" s="130"/>
      <c r="V503" s="130"/>
      <c r="W503" s="130"/>
      <c r="X503" s="130"/>
      <c r="Y503" s="130"/>
      <c r="Z503" s="130"/>
      <c r="AA503" s="130"/>
      <c r="AB503" s="130"/>
      <c r="AC503" s="130"/>
      <c r="AD503" s="130"/>
      <c r="AE503" s="130"/>
      <c r="AF503" s="130"/>
      <c r="AG503" s="130"/>
      <c r="AH503" s="130"/>
      <c r="AI503" s="130"/>
      <c r="AJ503" s="130"/>
      <c r="AK503" s="130"/>
      <c r="AL503" s="130"/>
      <c r="AM503" s="130"/>
      <c r="AN503" s="130"/>
      <c r="AO503" s="130"/>
      <c r="AP503" s="130"/>
      <c r="AQ503" s="130"/>
      <c r="AR503" s="130"/>
      <c r="AS503" s="130"/>
      <c r="AT503" s="130"/>
      <c r="AU503" s="130"/>
      <c r="AV503" s="130"/>
      <c r="AW503" s="130"/>
      <c r="AX503" s="130"/>
      <c r="AY503" s="130"/>
      <c r="AZ503" s="130"/>
      <c r="BA503" s="130"/>
      <c r="BB503" s="130"/>
      <c r="BC503" s="130"/>
      <c r="BD503" s="130"/>
      <c r="BE503" s="130"/>
      <c r="BF503" s="130"/>
      <c r="BG503" s="130"/>
    </row>
    <row r="504" spans="1:59" ht="43.5" customHeight="1" x14ac:dyDescent="0.2">
      <c r="A504" s="25" t="s">
        <v>577</v>
      </c>
      <c r="B504" s="141" t="s">
        <v>250</v>
      </c>
      <c r="C504" s="73" t="s">
        <v>2</v>
      </c>
      <c r="D504" s="28">
        <v>3</v>
      </c>
      <c r="E504" s="238"/>
      <c r="F504" s="66">
        <f t="shared" ref="F504" si="80">D504*E504</f>
        <v>0</v>
      </c>
    </row>
    <row r="505" spans="1:59" x14ac:dyDescent="0.2">
      <c r="A505" s="142"/>
      <c r="B505" s="141"/>
      <c r="C505" s="146"/>
      <c r="D505" s="144"/>
      <c r="E505" s="238"/>
      <c r="F505" s="147"/>
    </row>
    <row r="506" spans="1:59" ht="43.5" customHeight="1" x14ac:dyDescent="0.2">
      <c r="A506" s="25" t="s">
        <v>578</v>
      </c>
      <c r="B506" s="141" t="s">
        <v>251</v>
      </c>
      <c r="C506" s="73" t="s">
        <v>2</v>
      </c>
      <c r="D506" s="28">
        <v>8</v>
      </c>
      <c r="E506" s="238"/>
      <c r="F506" s="66">
        <f t="shared" ref="F506" si="81">D506*E506</f>
        <v>0</v>
      </c>
    </row>
    <row r="507" spans="1:59" x14ac:dyDescent="0.2">
      <c r="A507" s="142"/>
      <c r="B507" s="141"/>
      <c r="C507" s="146"/>
      <c r="D507" s="144"/>
      <c r="E507" s="239"/>
      <c r="F507" s="136"/>
    </row>
    <row r="508" spans="1:59" ht="42.75" x14ac:dyDescent="0.2">
      <c r="A508" s="25" t="s">
        <v>579</v>
      </c>
      <c r="B508" s="141" t="s">
        <v>99</v>
      </c>
      <c r="C508" s="73" t="s">
        <v>2</v>
      </c>
      <c r="D508" s="28">
        <v>10</v>
      </c>
      <c r="E508" s="233"/>
      <c r="F508" s="66">
        <f t="shared" ref="F508" si="82">D508*E508</f>
        <v>0</v>
      </c>
    </row>
    <row r="509" spans="1:59" x14ac:dyDescent="0.2">
      <c r="A509" s="142"/>
      <c r="B509" s="141"/>
      <c r="C509" s="146"/>
      <c r="D509" s="144"/>
      <c r="E509" s="233"/>
      <c r="F509" s="66"/>
    </row>
    <row r="510" spans="1:59" ht="42.75" x14ac:dyDescent="0.2">
      <c r="A510" s="25" t="s">
        <v>313</v>
      </c>
      <c r="B510" s="141" t="s">
        <v>96</v>
      </c>
      <c r="C510" s="73" t="s">
        <v>2</v>
      </c>
      <c r="D510" s="28">
        <v>12</v>
      </c>
      <c r="E510" s="233"/>
      <c r="F510" s="66">
        <f t="shared" ref="F510" si="83">D510*E510</f>
        <v>0</v>
      </c>
    </row>
    <row r="511" spans="1:59" x14ac:dyDescent="0.2">
      <c r="A511" s="142"/>
      <c r="B511" s="141"/>
      <c r="C511" s="146"/>
      <c r="D511" s="144"/>
      <c r="E511" s="233"/>
      <c r="F511" s="66"/>
    </row>
    <row r="512" spans="1:59" ht="42.75" x14ac:dyDescent="0.2">
      <c r="A512" s="25" t="s">
        <v>312</v>
      </c>
      <c r="B512" s="141" t="s">
        <v>97</v>
      </c>
      <c r="C512" s="73" t="s">
        <v>2</v>
      </c>
      <c r="D512" s="28">
        <v>18</v>
      </c>
      <c r="E512" s="233"/>
      <c r="F512" s="66">
        <f t="shared" ref="F512" si="84">D512*E512</f>
        <v>0</v>
      </c>
    </row>
    <row r="513" spans="1:59" x14ac:dyDescent="0.2">
      <c r="A513" s="142"/>
      <c r="B513" s="141"/>
      <c r="C513" s="146"/>
      <c r="D513" s="144"/>
      <c r="E513" s="233"/>
      <c r="F513" s="66"/>
    </row>
    <row r="514" spans="1:59" ht="42.75" x14ac:dyDescent="0.2">
      <c r="A514" s="25" t="s">
        <v>311</v>
      </c>
      <c r="B514" s="141" t="s">
        <v>98</v>
      </c>
      <c r="C514" s="73" t="s">
        <v>2</v>
      </c>
      <c r="D514" s="28">
        <v>8</v>
      </c>
      <c r="E514" s="233"/>
      <c r="F514" s="66">
        <f t="shared" ref="F514" si="85">D514*E514</f>
        <v>0</v>
      </c>
    </row>
    <row r="515" spans="1:59" x14ac:dyDescent="0.2">
      <c r="A515" s="142"/>
      <c r="B515" s="141"/>
      <c r="C515" s="146"/>
      <c r="D515" s="144"/>
      <c r="E515" s="233"/>
      <c r="F515" s="66"/>
    </row>
    <row r="516" spans="1:59" ht="28.5" x14ac:dyDescent="0.2">
      <c r="A516" s="25" t="s">
        <v>310</v>
      </c>
      <c r="B516" s="141" t="s">
        <v>580</v>
      </c>
      <c r="C516" s="73" t="s">
        <v>2</v>
      </c>
      <c r="D516" s="28">
        <v>15</v>
      </c>
      <c r="E516" s="233"/>
      <c r="F516" s="66">
        <f t="shared" ref="F516" si="86">D516*E516</f>
        <v>0</v>
      </c>
    </row>
    <row r="517" spans="1:59" x14ac:dyDescent="0.2">
      <c r="A517" s="142"/>
      <c r="B517" s="141"/>
      <c r="C517" s="146"/>
      <c r="D517" s="144"/>
      <c r="E517" s="233"/>
      <c r="F517" s="66"/>
    </row>
    <row r="518" spans="1:59" s="149" customFormat="1" ht="57" x14ac:dyDescent="0.2">
      <c r="A518" s="25" t="s">
        <v>309</v>
      </c>
      <c r="B518" s="148" t="s">
        <v>100</v>
      </c>
      <c r="C518" s="73" t="s">
        <v>19</v>
      </c>
      <c r="D518" s="28">
        <v>2</v>
      </c>
      <c r="E518" s="235"/>
      <c r="F518" s="66">
        <f t="shared" ref="F518" si="87">D518*E518</f>
        <v>0</v>
      </c>
    </row>
    <row r="519" spans="1:59" s="149" customFormat="1" x14ac:dyDescent="0.2">
      <c r="A519" s="138"/>
      <c r="B519" s="148"/>
      <c r="C519" s="150"/>
      <c r="D519" s="151"/>
      <c r="E519" s="235"/>
      <c r="F519" s="66"/>
    </row>
    <row r="520" spans="1:59" ht="28.5" x14ac:dyDescent="0.2">
      <c r="A520" s="25" t="s">
        <v>308</v>
      </c>
      <c r="B520" s="141" t="s">
        <v>252</v>
      </c>
      <c r="C520" s="143"/>
      <c r="D520" s="144"/>
      <c r="E520" s="236"/>
      <c r="F520" s="152"/>
    </row>
    <row r="521" spans="1:59" ht="57" x14ac:dyDescent="0.2">
      <c r="A521" s="153" t="s">
        <v>101</v>
      </c>
      <c r="B521" s="141" t="s">
        <v>277</v>
      </c>
      <c r="C521" s="143" t="s">
        <v>0</v>
      </c>
      <c r="D521" s="144">
        <v>1</v>
      </c>
      <c r="E521" s="240"/>
      <c r="F521" s="66">
        <f t="shared" ref="F521:F527" si="88">D521*E521</f>
        <v>0</v>
      </c>
    </row>
    <row r="522" spans="1:59" ht="85.5" x14ac:dyDescent="0.2">
      <c r="A522" s="153" t="s">
        <v>101</v>
      </c>
      <c r="B522" s="141" t="s">
        <v>253</v>
      </c>
      <c r="C522" s="143" t="s">
        <v>0</v>
      </c>
      <c r="D522" s="144">
        <v>1</v>
      </c>
      <c r="E522" s="241"/>
      <c r="F522" s="66">
        <f t="shared" si="88"/>
        <v>0</v>
      </c>
    </row>
    <row r="523" spans="1:59" s="18" customFormat="1" x14ac:dyDescent="0.2">
      <c r="A523" s="74" t="s">
        <v>5</v>
      </c>
      <c r="B523" s="75" t="s">
        <v>3</v>
      </c>
      <c r="C523" s="76" t="s">
        <v>6</v>
      </c>
      <c r="D523" s="77" t="s">
        <v>7</v>
      </c>
      <c r="E523" s="78" t="s">
        <v>8</v>
      </c>
      <c r="F523" s="79" t="s">
        <v>9</v>
      </c>
    </row>
    <row r="524" spans="1:59" s="18" customFormat="1" x14ac:dyDescent="0.2">
      <c r="A524" s="62"/>
      <c r="B524" s="63"/>
      <c r="C524" s="37"/>
      <c r="D524" s="38"/>
      <c r="E524" s="3"/>
      <c r="F524" s="46"/>
    </row>
    <row r="525" spans="1:59" ht="85.5" x14ac:dyDescent="0.2">
      <c r="A525" s="153" t="s">
        <v>101</v>
      </c>
      <c r="B525" s="141" t="s">
        <v>253</v>
      </c>
      <c r="C525" s="143" t="s">
        <v>0</v>
      </c>
      <c r="D525" s="144">
        <v>1</v>
      </c>
      <c r="E525" s="241"/>
      <c r="F525" s="66">
        <f t="shared" si="88"/>
        <v>0</v>
      </c>
    </row>
    <row r="526" spans="1:59" ht="42.75" x14ac:dyDescent="0.2">
      <c r="A526" s="153" t="s">
        <v>101</v>
      </c>
      <c r="B526" s="141" t="s">
        <v>254</v>
      </c>
      <c r="C526" s="143" t="s">
        <v>0</v>
      </c>
      <c r="D526" s="144">
        <v>1</v>
      </c>
      <c r="E526" s="241"/>
      <c r="F526" s="66">
        <f t="shared" si="88"/>
        <v>0</v>
      </c>
    </row>
    <row r="527" spans="1:59" ht="28.5" x14ac:dyDescent="0.2">
      <c r="A527" s="153" t="s">
        <v>101</v>
      </c>
      <c r="B527" s="141" t="s">
        <v>256</v>
      </c>
      <c r="C527" s="143" t="s">
        <v>0</v>
      </c>
      <c r="D527" s="144">
        <v>1</v>
      </c>
      <c r="E527" s="241"/>
      <c r="F527" s="66">
        <f t="shared" si="88"/>
        <v>0</v>
      </c>
    </row>
    <row r="528" spans="1:59" s="158" customFormat="1" x14ac:dyDescent="0.2">
      <c r="A528" s="155"/>
      <c r="B528" s="127"/>
      <c r="C528" s="37"/>
      <c r="D528" s="38"/>
      <c r="E528" s="154"/>
      <c r="F528" s="156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57"/>
      <c r="Z528" s="157"/>
      <c r="AA528" s="157"/>
      <c r="AB528" s="157"/>
      <c r="AC528" s="157"/>
      <c r="AD528" s="157"/>
      <c r="AE528" s="157"/>
      <c r="AF528" s="157"/>
      <c r="AG528" s="157"/>
      <c r="AH528" s="157"/>
      <c r="AI528" s="157"/>
      <c r="AJ528" s="157"/>
      <c r="AK528" s="157"/>
      <c r="AL528" s="157"/>
      <c r="AM528" s="157"/>
      <c r="AN528" s="157"/>
      <c r="AO528" s="157"/>
      <c r="AP528" s="157"/>
      <c r="AQ528" s="157"/>
      <c r="AR528" s="157"/>
      <c r="AS528" s="157"/>
      <c r="AT528" s="157"/>
      <c r="AU528" s="157"/>
      <c r="AV528" s="157"/>
      <c r="AW528" s="157"/>
      <c r="AX528" s="157"/>
      <c r="AY528" s="157"/>
      <c r="AZ528" s="157"/>
      <c r="BA528" s="157"/>
      <c r="BB528" s="157"/>
      <c r="BC528" s="157"/>
      <c r="BD528" s="157"/>
      <c r="BE528" s="157"/>
      <c r="BF528" s="157"/>
      <c r="BG528" s="157"/>
    </row>
    <row r="529" spans="1:59" x14ac:dyDescent="0.2">
      <c r="A529" s="25" t="s">
        <v>307</v>
      </c>
      <c r="B529" s="141" t="s">
        <v>255</v>
      </c>
      <c r="C529" s="37" t="s">
        <v>0</v>
      </c>
      <c r="D529" s="38">
        <v>1</v>
      </c>
      <c r="E529" s="242"/>
      <c r="F529" s="66">
        <f t="shared" ref="F529" si="89">D529*E529</f>
        <v>0</v>
      </c>
    </row>
    <row r="530" spans="1:59" x14ac:dyDescent="0.2">
      <c r="A530" s="25"/>
      <c r="B530" s="141"/>
      <c r="C530" s="37"/>
      <c r="D530" s="38"/>
      <c r="E530" s="239"/>
      <c r="F530" s="136"/>
    </row>
    <row r="531" spans="1:59" s="149" customFormat="1" ht="28.5" x14ac:dyDescent="0.2">
      <c r="A531" s="25" t="s">
        <v>306</v>
      </c>
      <c r="B531" s="148" t="s">
        <v>107</v>
      </c>
      <c r="C531" s="150" t="s">
        <v>1</v>
      </c>
      <c r="D531" s="151">
        <v>1</v>
      </c>
      <c r="E531" s="235"/>
      <c r="F531" s="66">
        <f t="shared" ref="F531" si="90">D531*E531</f>
        <v>0</v>
      </c>
    </row>
    <row r="532" spans="1:59" s="149" customFormat="1" x14ac:dyDescent="0.2">
      <c r="A532" s="138"/>
      <c r="B532" s="148"/>
      <c r="C532" s="150"/>
      <c r="D532" s="151"/>
      <c r="E532" s="235"/>
      <c r="F532" s="66"/>
    </row>
    <row r="533" spans="1:59" s="149" customFormat="1" ht="28.5" x14ac:dyDescent="0.2">
      <c r="A533" s="25" t="s">
        <v>305</v>
      </c>
      <c r="B533" s="148" t="s">
        <v>222</v>
      </c>
      <c r="C533" s="150" t="s">
        <v>1</v>
      </c>
      <c r="D533" s="151">
        <v>1</v>
      </c>
      <c r="E533" s="235"/>
      <c r="F533" s="66">
        <f t="shared" ref="F533" si="91">D533*E533</f>
        <v>0</v>
      </c>
    </row>
    <row r="534" spans="1:59" s="149" customFormat="1" x14ac:dyDescent="0.2">
      <c r="A534" s="138"/>
      <c r="B534" s="148"/>
      <c r="C534" s="150"/>
      <c r="D534" s="151"/>
      <c r="E534" s="235"/>
      <c r="F534" s="66"/>
    </row>
    <row r="535" spans="1:59" ht="28.5" x14ac:dyDescent="0.2">
      <c r="A535" s="25" t="s">
        <v>304</v>
      </c>
      <c r="B535" s="141" t="s">
        <v>102</v>
      </c>
      <c r="C535" s="37" t="s">
        <v>0</v>
      </c>
      <c r="D535" s="38">
        <v>1</v>
      </c>
      <c r="E535" s="233"/>
      <c r="F535" s="66">
        <f t="shared" ref="F535" si="92">D535*E535</f>
        <v>0</v>
      </c>
    </row>
    <row r="536" spans="1:59" s="158" customFormat="1" ht="12.6" customHeight="1" x14ac:dyDescent="0.2">
      <c r="A536" s="155"/>
      <c r="B536" s="127"/>
      <c r="C536" s="37"/>
      <c r="D536" s="38"/>
      <c r="E536" s="233"/>
      <c r="F536" s="66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57"/>
      <c r="Z536" s="157"/>
      <c r="AA536" s="157"/>
      <c r="AB536" s="157"/>
      <c r="AC536" s="157"/>
      <c r="AD536" s="157"/>
      <c r="AE536" s="157"/>
      <c r="AF536" s="157"/>
      <c r="AG536" s="157"/>
      <c r="AH536" s="157"/>
      <c r="AI536" s="157"/>
      <c r="AJ536" s="157"/>
      <c r="AK536" s="157"/>
      <c r="AL536" s="157"/>
      <c r="AM536" s="157"/>
      <c r="AN536" s="157"/>
      <c r="AO536" s="157"/>
      <c r="AP536" s="157"/>
      <c r="AQ536" s="157"/>
      <c r="AR536" s="157"/>
      <c r="AS536" s="157"/>
      <c r="AT536" s="157"/>
      <c r="AU536" s="157"/>
      <c r="AV536" s="157"/>
      <c r="AW536" s="157"/>
      <c r="AX536" s="157"/>
      <c r="AY536" s="157"/>
      <c r="AZ536" s="157"/>
      <c r="BA536" s="157"/>
      <c r="BB536" s="157"/>
      <c r="BC536" s="157"/>
      <c r="BD536" s="157"/>
      <c r="BE536" s="157"/>
      <c r="BF536" s="157"/>
      <c r="BG536" s="157"/>
    </row>
    <row r="537" spans="1:59" ht="28.5" x14ac:dyDescent="0.2">
      <c r="A537" s="25" t="s">
        <v>303</v>
      </c>
      <c r="B537" s="141" t="s">
        <v>111</v>
      </c>
      <c r="C537" s="37" t="s">
        <v>112</v>
      </c>
      <c r="D537" s="38">
        <v>3</v>
      </c>
      <c r="E537" s="233"/>
      <c r="F537" s="66">
        <f t="shared" ref="F537" si="93">D537*E537</f>
        <v>0</v>
      </c>
    </row>
    <row r="538" spans="1:59" x14ac:dyDescent="0.2">
      <c r="A538" s="142"/>
      <c r="B538" s="141"/>
      <c r="C538" s="143"/>
      <c r="D538" s="144"/>
      <c r="E538" s="233"/>
      <c r="F538" s="66"/>
    </row>
    <row r="539" spans="1:59" ht="42.75" x14ac:dyDescent="0.2">
      <c r="A539" s="25" t="s">
        <v>302</v>
      </c>
      <c r="B539" s="141" t="s">
        <v>581</v>
      </c>
      <c r="C539" s="37" t="s">
        <v>112</v>
      </c>
      <c r="D539" s="38">
        <v>1</v>
      </c>
      <c r="E539" s="233"/>
      <c r="F539" s="66">
        <f t="shared" ref="F539" si="94">D539*E539</f>
        <v>0</v>
      </c>
    </row>
    <row r="540" spans="1:59" x14ac:dyDescent="0.2">
      <c r="A540" s="142"/>
      <c r="B540" s="141"/>
      <c r="C540" s="143"/>
      <c r="D540" s="144"/>
      <c r="E540" s="233"/>
      <c r="F540" s="66"/>
    </row>
    <row r="541" spans="1:59" ht="42.75" x14ac:dyDescent="0.25">
      <c r="A541" s="25" t="s">
        <v>301</v>
      </c>
      <c r="B541" s="141" t="s">
        <v>257</v>
      </c>
      <c r="C541" s="159"/>
      <c r="D541" s="160"/>
      <c r="E541" s="239"/>
      <c r="F541" s="136"/>
    </row>
    <row r="542" spans="1:59" x14ac:dyDescent="0.2">
      <c r="A542" s="153" t="s">
        <v>101</v>
      </c>
      <c r="B542" s="141" t="s">
        <v>258</v>
      </c>
      <c r="C542" s="143" t="s">
        <v>0</v>
      </c>
      <c r="D542" s="144">
        <v>2</v>
      </c>
      <c r="E542" s="238"/>
      <c r="F542" s="66">
        <f t="shared" ref="F542:F544" si="95">D542*E542</f>
        <v>0</v>
      </c>
    </row>
    <row r="543" spans="1:59" x14ac:dyDescent="0.2">
      <c r="A543" s="153" t="s">
        <v>101</v>
      </c>
      <c r="B543" s="141" t="s">
        <v>582</v>
      </c>
      <c r="C543" s="143" t="s">
        <v>0</v>
      </c>
      <c r="D543" s="144">
        <v>1</v>
      </c>
      <c r="E543" s="238"/>
      <c r="F543" s="66">
        <f t="shared" si="95"/>
        <v>0</v>
      </c>
    </row>
    <row r="544" spans="1:59" x14ac:dyDescent="0.2">
      <c r="A544" s="153" t="s">
        <v>101</v>
      </c>
      <c r="B544" s="141" t="s">
        <v>105</v>
      </c>
      <c r="C544" s="143" t="s">
        <v>0</v>
      </c>
      <c r="D544" s="144">
        <v>4</v>
      </c>
      <c r="E544" s="238"/>
      <c r="F544" s="66">
        <f t="shared" si="95"/>
        <v>0</v>
      </c>
    </row>
    <row r="545" spans="1:59" s="158" customFormat="1" ht="15" x14ac:dyDescent="0.25">
      <c r="A545" s="155"/>
      <c r="B545" s="161"/>
      <c r="C545" s="33"/>
      <c r="D545" s="34"/>
      <c r="E545" s="243"/>
      <c r="F545" s="136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57"/>
      <c r="Z545" s="157"/>
      <c r="AA545" s="157"/>
      <c r="AB545" s="157"/>
      <c r="AC545" s="157"/>
      <c r="AD545" s="157"/>
      <c r="AE545" s="157"/>
      <c r="AF545" s="157"/>
      <c r="AG545" s="157"/>
      <c r="AH545" s="157"/>
      <c r="AI545" s="157"/>
      <c r="AJ545" s="157"/>
      <c r="AK545" s="157"/>
      <c r="AL545" s="157"/>
      <c r="AM545" s="157"/>
      <c r="AN545" s="157"/>
      <c r="AO545" s="157"/>
      <c r="AP545" s="157"/>
      <c r="AQ545" s="157"/>
      <c r="AR545" s="157"/>
      <c r="AS545" s="157"/>
      <c r="AT545" s="157"/>
      <c r="AU545" s="157"/>
      <c r="AV545" s="157"/>
      <c r="AW545" s="157"/>
      <c r="AX545" s="157"/>
      <c r="AY545" s="157"/>
      <c r="AZ545" s="157"/>
      <c r="BA545" s="157"/>
      <c r="BB545" s="157"/>
      <c r="BC545" s="157"/>
      <c r="BD545" s="157"/>
      <c r="BE545" s="157"/>
      <c r="BF545" s="157"/>
      <c r="BG545" s="157"/>
    </row>
    <row r="546" spans="1:59" ht="21.75" customHeight="1" x14ac:dyDescent="0.2">
      <c r="A546" s="25" t="s">
        <v>300</v>
      </c>
      <c r="B546" s="141" t="s">
        <v>175</v>
      </c>
      <c r="C546" s="37" t="s">
        <v>112</v>
      </c>
      <c r="D546" s="38">
        <v>2</v>
      </c>
      <c r="E546" s="233"/>
      <c r="F546" s="66">
        <f t="shared" ref="F546" si="96">D546*E546</f>
        <v>0</v>
      </c>
    </row>
    <row r="547" spans="1:59" x14ac:dyDescent="0.2">
      <c r="A547" s="142"/>
      <c r="B547" s="141"/>
      <c r="C547" s="143"/>
      <c r="D547" s="144"/>
      <c r="E547" s="233"/>
      <c r="F547" s="66"/>
    </row>
    <row r="548" spans="1:59" ht="42.75" x14ac:dyDescent="0.2">
      <c r="A548" s="25" t="s">
        <v>299</v>
      </c>
      <c r="B548" s="141" t="s">
        <v>108</v>
      </c>
      <c r="C548" s="162"/>
      <c r="D548" s="163"/>
      <c r="E548" s="233"/>
      <c r="F548" s="66"/>
    </row>
    <row r="549" spans="1:59" x14ac:dyDescent="0.2">
      <c r="A549" s="153" t="s">
        <v>101</v>
      </c>
      <c r="B549" s="141" t="s">
        <v>223</v>
      </c>
      <c r="C549" s="143" t="s">
        <v>2</v>
      </c>
      <c r="D549" s="144">
        <v>25</v>
      </c>
      <c r="E549" s="233"/>
      <c r="F549" s="66">
        <f t="shared" ref="F549:F555" si="97">D549*E549</f>
        <v>0</v>
      </c>
    </row>
    <row r="550" spans="1:59" x14ac:dyDescent="0.2">
      <c r="A550" s="153" t="s">
        <v>101</v>
      </c>
      <c r="B550" s="141" t="s">
        <v>224</v>
      </c>
      <c r="C550" s="143" t="s">
        <v>2</v>
      </c>
      <c r="D550" s="144">
        <v>15</v>
      </c>
      <c r="E550" s="233"/>
      <c r="F550" s="66">
        <f t="shared" si="97"/>
        <v>0</v>
      </c>
    </row>
    <row r="551" spans="1:59" x14ac:dyDescent="0.2">
      <c r="A551" s="153" t="s">
        <v>101</v>
      </c>
      <c r="B551" s="141" t="s">
        <v>225</v>
      </c>
      <c r="C551" s="143" t="s">
        <v>2</v>
      </c>
      <c r="D551" s="144">
        <v>5</v>
      </c>
      <c r="E551" s="233"/>
      <c r="F551" s="66">
        <f t="shared" si="97"/>
        <v>0</v>
      </c>
    </row>
    <row r="552" spans="1:59" ht="28.5" x14ac:dyDescent="0.2">
      <c r="A552" s="153" t="s">
        <v>101</v>
      </c>
      <c r="B552" s="141" t="s">
        <v>259</v>
      </c>
      <c r="C552" s="143" t="s">
        <v>2</v>
      </c>
      <c r="D552" s="144">
        <v>15</v>
      </c>
      <c r="E552" s="239"/>
      <c r="F552" s="66">
        <f t="shared" si="97"/>
        <v>0</v>
      </c>
    </row>
    <row r="553" spans="1:59" ht="28.5" x14ac:dyDescent="0.2">
      <c r="A553" s="153" t="s">
        <v>101</v>
      </c>
      <c r="B553" s="141" t="s">
        <v>260</v>
      </c>
      <c r="C553" s="143" t="s">
        <v>2</v>
      </c>
      <c r="D553" s="144">
        <v>32</v>
      </c>
      <c r="E553" s="239"/>
      <c r="F553" s="66">
        <f t="shared" si="97"/>
        <v>0</v>
      </c>
    </row>
    <row r="554" spans="1:59" ht="28.5" x14ac:dyDescent="0.2">
      <c r="A554" s="153" t="s">
        <v>101</v>
      </c>
      <c r="B554" s="141" t="s">
        <v>109</v>
      </c>
      <c r="C554" s="143" t="s">
        <v>2</v>
      </c>
      <c r="D554" s="144">
        <v>28</v>
      </c>
      <c r="E554" s="239"/>
      <c r="F554" s="66">
        <f t="shared" si="97"/>
        <v>0</v>
      </c>
    </row>
    <row r="555" spans="1:59" ht="28.5" x14ac:dyDescent="0.2">
      <c r="A555" s="153" t="s">
        <v>101</v>
      </c>
      <c r="B555" s="141" t="s">
        <v>171</v>
      </c>
      <c r="C555" s="143" t="s">
        <v>2</v>
      </c>
      <c r="D555" s="144">
        <v>18</v>
      </c>
      <c r="E555" s="239"/>
      <c r="F555" s="66">
        <f t="shared" si="97"/>
        <v>0</v>
      </c>
    </row>
    <row r="556" spans="1:59" x14ac:dyDescent="0.2">
      <c r="A556" s="153"/>
      <c r="B556" s="141"/>
      <c r="C556" s="143"/>
      <c r="D556" s="144"/>
      <c r="E556" s="233"/>
      <c r="F556" s="66"/>
    </row>
    <row r="557" spans="1:59" s="18" customFormat="1" x14ac:dyDescent="0.2">
      <c r="A557" s="74" t="s">
        <v>5</v>
      </c>
      <c r="B557" s="75" t="s">
        <v>3</v>
      </c>
      <c r="C557" s="76" t="s">
        <v>6</v>
      </c>
      <c r="D557" s="77" t="s">
        <v>7</v>
      </c>
      <c r="E557" s="78" t="s">
        <v>8</v>
      </c>
      <c r="F557" s="79" t="s">
        <v>9</v>
      </c>
    </row>
    <row r="558" spans="1:59" s="18" customFormat="1" x14ac:dyDescent="0.2">
      <c r="A558" s="62"/>
      <c r="B558" s="63"/>
      <c r="C558" s="37"/>
      <c r="D558" s="38"/>
      <c r="E558" s="3"/>
      <c r="F558" s="46"/>
    </row>
    <row r="559" spans="1:59" s="149" customFormat="1" ht="28.5" x14ac:dyDescent="0.2">
      <c r="A559" s="25" t="s">
        <v>583</v>
      </c>
      <c r="B559" s="148" t="s">
        <v>110</v>
      </c>
      <c r="C559" s="37" t="s">
        <v>1</v>
      </c>
      <c r="D559" s="38">
        <v>1</v>
      </c>
      <c r="E559" s="233"/>
      <c r="F559" s="66">
        <f t="shared" ref="F559" si="98">D559*E559</f>
        <v>0</v>
      </c>
    </row>
    <row r="560" spans="1:59" s="149" customFormat="1" ht="15" thickBot="1" x14ac:dyDescent="0.25">
      <c r="A560" s="25"/>
      <c r="B560" s="148"/>
      <c r="C560" s="37"/>
      <c r="D560" s="38"/>
      <c r="E560" s="164"/>
      <c r="F560" s="129"/>
    </row>
    <row r="561" spans="1:59" s="18" customFormat="1" ht="30.75" thickTop="1" x14ac:dyDescent="0.25">
      <c r="A561" s="41"/>
      <c r="B561" s="70" t="s">
        <v>113</v>
      </c>
      <c r="C561" s="71"/>
      <c r="D561" s="72"/>
      <c r="E561" s="42"/>
      <c r="F561" s="43">
        <f>SUM(F504:F527,F529:F559)</f>
        <v>0</v>
      </c>
    </row>
    <row r="562" spans="1:59" s="18" customFormat="1" ht="15" x14ac:dyDescent="0.25">
      <c r="A562" s="16"/>
      <c r="B562" s="80"/>
      <c r="C562" s="20"/>
      <c r="D562" s="21"/>
      <c r="E562" s="3"/>
      <c r="F562" s="46"/>
    </row>
    <row r="563" spans="1:59" s="18" customFormat="1" ht="15" x14ac:dyDescent="0.25">
      <c r="A563" s="35"/>
      <c r="B563" s="36"/>
      <c r="C563" s="37"/>
      <c r="D563" s="38"/>
      <c r="E563" s="39"/>
      <c r="F563" s="22"/>
    </row>
    <row r="564" spans="1:59" s="18" customFormat="1" x14ac:dyDescent="0.2">
      <c r="A564" s="74" t="s">
        <v>5</v>
      </c>
      <c r="B564" s="75" t="s">
        <v>3</v>
      </c>
      <c r="C564" s="76" t="s">
        <v>6</v>
      </c>
      <c r="D564" s="77" t="s">
        <v>7</v>
      </c>
      <c r="E564" s="78" t="s">
        <v>8</v>
      </c>
      <c r="F564" s="79" t="s">
        <v>9</v>
      </c>
    </row>
    <row r="565" spans="1:59" s="18" customFormat="1" x14ac:dyDescent="0.2">
      <c r="A565" s="62"/>
      <c r="B565" s="63"/>
      <c r="C565" s="37"/>
      <c r="D565" s="38"/>
      <c r="E565" s="3"/>
      <c r="F565" s="46"/>
    </row>
    <row r="566" spans="1:59" s="18" customFormat="1" ht="15" x14ac:dyDescent="0.25">
      <c r="A566" s="16" t="s">
        <v>298</v>
      </c>
      <c r="B566" s="40" t="s">
        <v>114</v>
      </c>
      <c r="C566" s="20"/>
      <c r="D566" s="21"/>
      <c r="E566" s="17"/>
      <c r="F566" s="22"/>
    </row>
    <row r="567" spans="1:59" s="18" customFormat="1" ht="15" x14ac:dyDescent="0.25">
      <c r="A567" s="16"/>
      <c r="B567" s="40"/>
      <c r="C567" s="20"/>
      <c r="D567" s="21"/>
      <c r="E567" s="17"/>
      <c r="F567" s="22"/>
    </row>
    <row r="568" spans="1:59" s="168" customFormat="1" ht="15" x14ac:dyDescent="0.25">
      <c r="A568" s="165" t="s">
        <v>297</v>
      </c>
      <c r="B568" s="40" t="s">
        <v>265</v>
      </c>
      <c r="C568" s="166" t="s">
        <v>185</v>
      </c>
      <c r="D568" s="167">
        <v>1</v>
      </c>
      <c r="E568" s="244"/>
      <c r="F568" s="96">
        <f t="shared" ref="F568" si="99">D568*E568</f>
        <v>0</v>
      </c>
    </row>
    <row r="569" spans="1:59" s="158" customFormat="1" ht="15" x14ac:dyDescent="0.25">
      <c r="A569" s="169"/>
      <c r="B569" s="161"/>
      <c r="C569" s="170"/>
      <c r="D569" s="38"/>
      <c r="E569" s="128"/>
      <c r="F569" s="129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57"/>
      <c r="Z569" s="157"/>
      <c r="AA569" s="157"/>
      <c r="AB569" s="157"/>
      <c r="AC569" s="157"/>
      <c r="AD569" s="157"/>
      <c r="AE569" s="157"/>
      <c r="AF569" s="157"/>
      <c r="AG569" s="157"/>
      <c r="AH569" s="157"/>
      <c r="AI569" s="157"/>
      <c r="AJ569" s="157"/>
      <c r="AK569" s="157"/>
      <c r="AL569" s="157"/>
      <c r="AM569" s="157"/>
      <c r="AN569" s="157"/>
      <c r="AO569" s="157"/>
      <c r="AP569" s="157"/>
      <c r="AQ569" s="157"/>
      <c r="AR569" s="157"/>
      <c r="AS569" s="157"/>
      <c r="AT569" s="157"/>
      <c r="AU569" s="157"/>
      <c r="AV569" s="157"/>
      <c r="AW569" s="157"/>
      <c r="AX569" s="157"/>
      <c r="AY569" s="157"/>
      <c r="AZ569" s="157"/>
      <c r="BA569" s="157"/>
      <c r="BB569" s="157"/>
      <c r="BC569" s="157"/>
      <c r="BD569" s="157"/>
      <c r="BE569" s="157"/>
      <c r="BF569" s="157"/>
      <c r="BG569" s="157"/>
    </row>
    <row r="570" spans="1:59" s="158" customFormat="1" ht="134.25" customHeight="1" x14ac:dyDescent="0.2">
      <c r="A570" s="106"/>
      <c r="B570" s="171" t="s">
        <v>278</v>
      </c>
      <c r="C570" s="172"/>
      <c r="D570" s="38" t="s">
        <v>76</v>
      </c>
      <c r="E570" s="128"/>
      <c r="F570" s="129"/>
      <c r="G570" s="157"/>
      <c r="H570" s="157"/>
      <c r="I570" s="157"/>
      <c r="J570" s="157"/>
      <c r="K570" s="157"/>
      <c r="L570" s="157"/>
      <c r="M570" s="157"/>
      <c r="N570" s="157"/>
      <c r="O570" s="157"/>
      <c r="P570" s="157"/>
      <c r="Q570" s="157"/>
      <c r="R570" s="157"/>
      <c r="S570" s="157"/>
      <c r="T570" s="157"/>
      <c r="U570" s="157"/>
      <c r="V570" s="157"/>
      <c r="W570" s="157"/>
      <c r="X570" s="157"/>
      <c r="Y570" s="157"/>
      <c r="Z570" s="157"/>
      <c r="AA570" s="157"/>
      <c r="AB570" s="157"/>
      <c r="AC570" s="157"/>
      <c r="AD570" s="157"/>
      <c r="AE570" s="157"/>
      <c r="AF570" s="157"/>
      <c r="AG570" s="157"/>
      <c r="AH570" s="157"/>
      <c r="AI570" s="157"/>
      <c r="AJ570" s="157"/>
      <c r="AK570" s="157"/>
      <c r="AL570" s="157"/>
      <c r="AM570" s="157"/>
      <c r="AN570" s="157"/>
      <c r="AO570" s="157"/>
      <c r="AP570" s="157"/>
      <c r="AQ570" s="157"/>
      <c r="AR570" s="157"/>
      <c r="AS570" s="157"/>
      <c r="AT570" s="157"/>
      <c r="AU570" s="157"/>
      <c r="AV570" s="157"/>
      <c r="AW570" s="157"/>
      <c r="AX570" s="157"/>
      <c r="AY570" s="157"/>
      <c r="AZ570" s="157"/>
      <c r="BA570" s="157"/>
      <c r="BB570" s="157"/>
      <c r="BC570" s="157"/>
      <c r="BD570" s="157"/>
      <c r="BE570" s="157"/>
      <c r="BF570" s="157"/>
      <c r="BG570" s="157"/>
    </row>
    <row r="571" spans="1:59" s="158" customFormat="1" x14ac:dyDescent="0.2">
      <c r="A571" s="106"/>
      <c r="B571" s="132" t="s">
        <v>115</v>
      </c>
      <c r="C571" s="172"/>
      <c r="D571" s="38"/>
      <c r="E571" s="128"/>
      <c r="F571" s="129"/>
      <c r="G571" s="157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57"/>
      <c r="Z571" s="157"/>
      <c r="AA571" s="157"/>
      <c r="AB571" s="157"/>
      <c r="AC571" s="157"/>
      <c r="AD571" s="157"/>
      <c r="AE571" s="157"/>
      <c r="AF571" s="157"/>
      <c r="AG571" s="157"/>
      <c r="AH571" s="157"/>
      <c r="AI571" s="157"/>
      <c r="AJ571" s="157"/>
      <c r="AK571" s="157"/>
      <c r="AL571" s="157"/>
      <c r="AM571" s="157"/>
      <c r="AN571" s="157"/>
      <c r="AO571" s="157"/>
      <c r="AP571" s="157"/>
      <c r="AQ571" s="157"/>
      <c r="AR571" s="157"/>
      <c r="AS571" s="157"/>
      <c r="AT571" s="157"/>
      <c r="AU571" s="157"/>
      <c r="AV571" s="157"/>
      <c r="AW571" s="157"/>
      <c r="AX571" s="157"/>
      <c r="AY571" s="157"/>
      <c r="AZ571" s="157"/>
      <c r="BA571" s="157"/>
      <c r="BB571" s="157"/>
      <c r="BC571" s="157"/>
      <c r="BD571" s="157"/>
      <c r="BE571" s="157"/>
      <c r="BF571" s="157"/>
      <c r="BG571" s="157"/>
    </row>
    <row r="572" spans="1:59" s="149" customFormat="1" ht="85.5" x14ac:dyDescent="0.2">
      <c r="A572" s="137" t="s">
        <v>101</v>
      </c>
      <c r="B572" s="148" t="s">
        <v>261</v>
      </c>
      <c r="C572" s="173" t="s">
        <v>0</v>
      </c>
      <c r="D572" s="174">
        <v>1</v>
      </c>
      <c r="E572" s="164"/>
      <c r="F572" s="129"/>
      <c r="H572" s="175"/>
    </row>
    <row r="573" spans="1:59" s="149" customFormat="1" ht="85.5" x14ac:dyDescent="0.2">
      <c r="A573" s="137" t="s">
        <v>101</v>
      </c>
      <c r="B573" s="148" t="s">
        <v>262</v>
      </c>
      <c r="C573" s="176" t="s">
        <v>0</v>
      </c>
      <c r="D573" s="174">
        <v>1</v>
      </c>
      <c r="E573" s="164"/>
      <c r="F573" s="129"/>
      <c r="H573" s="175"/>
    </row>
    <row r="574" spans="1:59" s="179" customFormat="1" ht="28.5" x14ac:dyDescent="0.2">
      <c r="A574" s="137" t="s">
        <v>101</v>
      </c>
      <c r="B574" s="177" t="s">
        <v>116</v>
      </c>
      <c r="C574" s="173" t="s">
        <v>0</v>
      </c>
      <c r="D574" s="174">
        <v>1</v>
      </c>
      <c r="E574" s="178"/>
      <c r="F574" s="129" t="str">
        <f t="shared" ref="F574:F622" si="100">IF(E574&gt;0,E574*D574," ")</f>
        <v xml:space="preserve"> </v>
      </c>
    </row>
    <row r="575" spans="1:59" ht="28.5" x14ac:dyDescent="0.2">
      <c r="A575" s="153" t="s">
        <v>101</v>
      </c>
      <c r="B575" s="141" t="s">
        <v>176</v>
      </c>
      <c r="C575" s="180" t="s">
        <v>1</v>
      </c>
      <c r="D575" s="181">
        <v>1</v>
      </c>
      <c r="E575" s="182"/>
      <c r="F575" s="129" t="str">
        <f t="shared" si="100"/>
        <v xml:space="preserve"> </v>
      </c>
    </row>
    <row r="576" spans="1:59" ht="42.75" customHeight="1" x14ac:dyDescent="0.2">
      <c r="A576" s="153" t="s">
        <v>101</v>
      </c>
      <c r="B576" s="141" t="s">
        <v>272</v>
      </c>
      <c r="C576" s="180" t="s">
        <v>0</v>
      </c>
      <c r="D576" s="181">
        <v>1</v>
      </c>
      <c r="E576" s="182"/>
      <c r="F576" s="129" t="str">
        <f t="shared" si="100"/>
        <v xml:space="preserve"> </v>
      </c>
    </row>
    <row r="577" spans="1:6" s="149" customFormat="1" x14ac:dyDescent="0.2">
      <c r="A577" s="137" t="s">
        <v>101</v>
      </c>
      <c r="B577" s="148" t="s">
        <v>117</v>
      </c>
      <c r="C577" s="173" t="s">
        <v>0</v>
      </c>
      <c r="D577" s="174">
        <v>1</v>
      </c>
      <c r="E577" s="164"/>
      <c r="F577" s="129" t="str">
        <f t="shared" si="100"/>
        <v xml:space="preserve"> </v>
      </c>
    </row>
    <row r="578" spans="1:6" s="149" customFormat="1" ht="28.5" x14ac:dyDescent="0.2">
      <c r="A578" s="137" t="s">
        <v>101</v>
      </c>
      <c r="B578" s="148" t="s">
        <v>118</v>
      </c>
      <c r="C578" s="173" t="s">
        <v>0</v>
      </c>
      <c r="D578" s="174">
        <v>1</v>
      </c>
      <c r="E578" s="164"/>
      <c r="F578" s="129" t="str">
        <f t="shared" si="100"/>
        <v xml:space="preserve"> </v>
      </c>
    </row>
    <row r="579" spans="1:6" s="149" customFormat="1" ht="28.5" x14ac:dyDescent="0.2">
      <c r="A579" s="137" t="s">
        <v>101</v>
      </c>
      <c r="B579" s="148" t="s">
        <v>119</v>
      </c>
      <c r="C579" s="173" t="s">
        <v>0</v>
      </c>
      <c r="D579" s="174">
        <v>3</v>
      </c>
      <c r="E579" s="164"/>
      <c r="F579" s="129" t="str">
        <f t="shared" si="100"/>
        <v xml:space="preserve"> </v>
      </c>
    </row>
    <row r="580" spans="1:6" s="149" customFormat="1" ht="28.5" x14ac:dyDescent="0.2">
      <c r="A580" s="137" t="s">
        <v>101</v>
      </c>
      <c r="B580" s="148" t="s">
        <v>269</v>
      </c>
      <c r="C580" s="173" t="s">
        <v>0</v>
      </c>
      <c r="D580" s="174">
        <v>1</v>
      </c>
      <c r="E580" s="164"/>
      <c r="F580" s="129" t="str">
        <f t="shared" si="100"/>
        <v xml:space="preserve"> </v>
      </c>
    </row>
    <row r="581" spans="1:6" s="149" customFormat="1" x14ac:dyDescent="0.2">
      <c r="A581" s="137" t="s">
        <v>101</v>
      </c>
      <c r="B581" s="148" t="s">
        <v>120</v>
      </c>
      <c r="C581" s="173" t="s">
        <v>0</v>
      </c>
      <c r="D581" s="174">
        <v>1</v>
      </c>
      <c r="E581" s="164"/>
      <c r="F581" s="129" t="str">
        <f t="shared" si="100"/>
        <v xml:space="preserve"> </v>
      </c>
    </row>
    <row r="582" spans="1:6" s="149" customFormat="1" x14ac:dyDescent="0.2">
      <c r="A582" s="137" t="s">
        <v>101</v>
      </c>
      <c r="B582" s="148" t="s">
        <v>121</v>
      </c>
      <c r="C582" s="173" t="s">
        <v>0</v>
      </c>
      <c r="D582" s="174">
        <v>1</v>
      </c>
      <c r="E582" s="164"/>
      <c r="F582" s="129" t="str">
        <f t="shared" si="100"/>
        <v xml:space="preserve"> </v>
      </c>
    </row>
    <row r="583" spans="1:6" s="149" customFormat="1" ht="28.5" x14ac:dyDescent="0.2">
      <c r="A583" s="137" t="s">
        <v>101</v>
      </c>
      <c r="B583" s="148" t="s">
        <v>122</v>
      </c>
      <c r="C583" s="173" t="s">
        <v>0</v>
      </c>
      <c r="D583" s="174">
        <v>1</v>
      </c>
      <c r="E583" s="164"/>
      <c r="F583" s="129" t="str">
        <f t="shared" si="100"/>
        <v xml:space="preserve"> </v>
      </c>
    </row>
    <row r="584" spans="1:6" s="149" customFormat="1" x14ac:dyDescent="0.2">
      <c r="A584" s="137" t="s">
        <v>101</v>
      </c>
      <c r="B584" s="148" t="s">
        <v>123</v>
      </c>
      <c r="C584" s="173" t="s">
        <v>0</v>
      </c>
      <c r="D584" s="174">
        <v>1</v>
      </c>
      <c r="E584" s="164"/>
      <c r="F584" s="129" t="str">
        <f t="shared" si="100"/>
        <v xml:space="preserve"> </v>
      </c>
    </row>
    <row r="585" spans="1:6" s="149" customFormat="1" ht="28.5" x14ac:dyDescent="0.2">
      <c r="A585" s="153" t="s">
        <v>101</v>
      </c>
      <c r="B585" s="141" t="s">
        <v>124</v>
      </c>
      <c r="C585" s="180" t="s">
        <v>0</v>
      </c>
      <c r="D585" s="181">
        <v>1</v>
      </c>
      <c r="E585" s="182"/>
      <c r="F585" s="129" t="str">
        <f t="shared" si="100"/>
        <v xml:space="preserve"> </v>
      </c>
    </row>
    <row r="586" spans="1:6" s="149" customFormat="1" ht="59.25" x14ac:dyDescent="0.2">
      <c r="A586" s="153" t="s">
        <v>101</v>
      </c>
      <c r="B586" s="141" t="s">
        <v>172</v>
      </c>
      <c r="C586" s="180" t="s">
        <v>0</v>
      </c>
      <c r="D586" s="181">
        <v>1</v>
      </c>
      <c r="E586" s="182"/>
      <c r="F586" s="129" t="str">
        <f t="shared" si="100"/>
        <v xml:space="preserve"> </v>
      </c>
    </row>
    <row r="587" spans="1:6" s="149" customFormat="1" ht="28.5" x14ac:dyDescent="0.2">
      <c r="A587" s="153" t="s">
        <v>101</v>
      </c>
      <c r="B587" s="141" t="s">
        <v>125</v>
      </c>
      <c r="C587" s="180" t="s">
        <v>0</v>
      </c>
      <c r="D587" s="181">
        <v>4</v>
      </c>
      <c r="E587" s="182"/>
      <c r="F587" s="129" t="str">
        <f t="shared" si="100"/>
        <v xml:space="preserve"> </v>
      </c>
    </row>
    <row r="588" spans="1:6" s="149" customFormat="1" ht="28.5" x14ac:dyDescent="0.2">
      <c r="A588" s="153" t="s">
        <v>101</v>
      </c>
      <c r="B588" s="141" t="s">
        <v>584</v>
      </c>
      <c r="C588" s="180" t="s">
        <v>0</v>
      </c>
      <c r="D588" s="181">
        <v>4</v>
      </c>
      <c r="E588" s="182"/>
      <c r="F588" s="129" t="str">
        <f t="shared" ref="F588" si="101">IF(E588&gt;0,E588*D588," ")</f>
        <v xml:space="preserve"> </v>
      </c>
    </row>
    <row r="589" spans="1:6" s="18" customFormat="1" x14ac:dyDescent="0.2">
      <c r="A589" s="74" t="s">
        <v>5</v>
      </c>
      <c r="B589" s="75" t="s">
        <v>3</v>
      </c>
      <c r="C589" s="76" t="s">
        <v>6</v>
      </c>
      <c r="D589" s="77" t="s">
        <v>7</v>
      </c>
      <c r="E589" s="78" t="s">
        <v>8</v>
      </c>
      <c r="F589" s="79" t="s">
        <v>9</v>
      </c>
    </row>
    <row r="590" spans="1:6" s="18" customFormat="1" x14ac:dyDescent="0.2">
      <c r="A590" s="62"/>
      <c r="B590" s="63"/>
      <c r="C590" s="37"/>
      <c r="D590" s="38"/>
      <c r="E590" s="3"/>
      <c r="F590" s="46"/>
    </row>
    <row r="591" spans="1:6" s="149" customFormat="1" ht="28.5" x14ac:dyDescent="0.2">
      <c r="A591" s="153" t="s">
        <v>101</v>
      </c>
      <c r="B591" s="141" t="s">
        <v>585</v>
      </c>
      <c r="C591" s="180" t="s">
        <v>0</v>
      </c>
      <c r="D591" s="181">
        <v>4</v>
      </c>
      <c r="E591" s="182"/>
      <c r="F591" s="129" t="str">
        <f t="shared" si="100"/>
        <v xml:space="preserve"> </v>
      </c>
    </row>
    <row r="592" spans="1:6" s="188" customFormat="1" x14ac:dyDescent="0.2">
      <c r="A592" s="183" t="s">
        <v>101</v>
      </c>
      <c r="B592" s="184" t="s">
        <v>586</v>
      </c>
      <c r="C592" s="185" t="s">
        <v>0</v>
      </c>
      <c r="D592" s="186">
        <v>2</v>
      </c>
      <c r="E592" s="187"/>
      <c r="F592" s="129" t="str">
        <f t="shared" si="100"/>
        <v xml:space="preserve"> </v>
      </c>
    </row>
    <row r="593" spans="1:6" s="295" customFormat="1" ht="42.75" x14ac:dyDescent="0.2">
      <c r="A593" s="291" t="s">
        <v>101</v>
      </c>
      <c r="B593" s="292" t="s">
        <v>587</v>
      </c>
      <c r="C593" s="173" t="s">
        <v>0</v>
      </c>
      <c r="D593" s="174">
        <v>1</v>
      </c>
      <c r="E593" s="293"/>
      <c r="F593" s="294" t="str">
        <f t="shared" si="100"/>
        <v xml:space="preserve"> </v>
      </c>
    </row>
    <row r="594" spans="1:6" s="149" customFormat="1" ht="42.75" x14ac:dyDescent="0.2">
      <c r="A594" s="137" t="s">
        <v>101</v>
      </c>
      <c r="B594" s="148" t="s">
        <v>226</v>
      </c>
      <c r="C594" s="173" t="s">
        <v>0</v>
      </c>
      <c r="D594" s="174">
        <v>4</v>
      </c>
      <c r="E594" s="164"/>
      <c r="F594" s="129" t="str">
        <f t="shared" si="100"/>
        <v xml:space="preserve"> </v>
      </c>
    </row>
    <row r="595" spans="1:6" s="149" customFormat="1" ht="42.75" x14ac:dyDescent="0.2">
      <c r="A595" s="137" t="s">
        <v>101</v>
      </c>
      <c r="B595" s="148" t="s">
        <v>227</v>
      </c>
      <c r="C595" s="173" t="s">
        <v>0</v>
      </c>
      <c r="D595" s="174">
        <v>3</v>
      </c>
      <c r="E595" s="164"/>
      <c r="F595" s="129" t="str">
        <f t="shared" ref="F595" si="102">IF(E595&gt;0,E595*D595," ")</f>
        <v xml:space="preserve"> </v>
      </c>
    </row>
    <row r="596" spans="1:6" s="149" customFormat="1" ht="42.75" x14ac:dyDescent="0.2">
      <c r="A596" s="137" t="s">
        <v>101</v>
      </c>
      <c r="B596" s="148" t="s">
        <v>228</v>
      </c>
      <c r="C596" s="173" t="s">
        <v>0</v>
      </c>
      <c r="D596" s="174">
        <v>8</v>
      </c>
      <c r="E596" s="164"/>
      <c r="F596" s="129" t="str">
        <f t="shared" ref="F596:F598" si="103">IF(E596&gt;0,E596*D596," ")</f>
        <v xml:space="preserve"> </v>
      </c>
    </row>
    <row r="597" spans="1:6" s="149" customFormat="1" ht="42.75" x14ac:dyDescent="0.2">
      <c r="A597" s="137" t="s">
        <v>101</v>
      </c>
      <c r="B597" s="148" t="s">
        <v>229</v>
      </c>
      <c r="C597" s="173" t="s">
        <v>0</v>
      </c>
      <c r="D597" s="174">
        <v>3</v>
      </c>
      <c r="E597" s="164"/>
      <c r="F597" s="129" t="str">
        <f t="shared" si="103"/>
        <v xml:space="preserve"> </v>
      </c>
    </row>
    <row r="598" spans="1:6" s="149" customFormat="1" ht="42.75" x14ac:dyDescent="0.2">
      <c r="A598" s="137" t="s">
        <v>101</v>
      </c>
      <c r="B598" s="148" t="s">
        <v>230</v>
      </c>
      <c r="C598" s="173" t="s">
        <v>0</v>
      </c>
      <c r="D598" s="174">
        <v>18</v>
      </c>
      <c r="E598" s="164"/>
      <c r="F598" s="129" t="str">
        <f t="shared" si="103"/>
        <v xml:space="preserve"> </v>
      </c>
    </row>
    <row r="599" spans="1:6" s="149" customFormat="1" ht="42.75" x14ac:dyDescent="0.2">
      <c r="A599" s="137" t="s">
        <v>101</v>
      </c>
      <c r="B599" s="148" t="s">
        <v>588</v>
      </c>
      <c r="C599" s="173" t="s">
        <v>0</v>
      </c>
      <c r="D599" s="174">
        <v>4</v>
      </c>
      <c r="E599" s="164"/>
      <c r="F599" s="129" t="str">
        <f t="shared" si="100"/>
        <v xml:space="preserve"> </v>
      </c>
    </row>
    <row r="600" spans="1:6" s="149" customFormat="1" ht="28.5" x14ac:dyDescent="0.2">
      <c r="A600" s="137" t="s">
        <v>101</v>
      </c>
      <c r="B600" s="148" t="s">
        <v>231</v>
      </c>
      <c r="C600" s="173" t="s">
        <v>0</v>
      </c>
      <c r="D600" s="174">
        <v>1</v>
      </c>
      <c r="E600" s="164"/>
      <c r="F600" s="129" t="str">
        <f t="shared" ref="F600" si="104">IF(E600&gt;0,E600*D600," ")</f>
        <v xml:space="preserve"> </v>
      </c>
    </row>
    <row r="601" spans="1:6" s="149" customFormat="1" ht="28.5" x14ac:dyDescent="0.2">
      <c r="A601" s="137" t="s">
        <v>101</v>
      </c>
      <c r="B601" s="148" t="s">
        <v>178</v>
      </c>
      <c r="C601" s="173" t="s">
        <v>0</v>
      </c>
      <c r="D601" s="174">
        <v>5</v>
      </c>
      <c r="E601" s="164"/>
      <c r="F601" s="129" t="str">
        <f t="shared" si="100"/>
        <v xml:space="preserve"> </v>
      </c>
    </row>
    <row r="602" spans="1:6" s="149" customFormat="1" ht="28.5" x14ac:dyDescent="0.2">
      <c r="A602" s="137" t="s">
        <v>101</v>
      </c>
      <c r="B602" s="148" t="s">
        <v>177</v>
      </c>
      <c r="C602" s="173" t="s">
        <v>0</v>
      </c>
      <c r="D602" s="174">
        <v>5</v>
      </c>
      <c r="E602" s="164"/>
      <c r="F602" s="129" t="str">
        <f t="shared" ref="F602" si="105">IF(E602&gt;0,E602*D602," ")</f>
        <v xml:space="preserve"> </v>
      </c>
    </row>
    <row r="603" spans="1:6" s="149" customFormat="1" ht="28.5" x14ac:dyDescent="0.2">
      <c r="A603" s="137" t="s">
        <v>101</v>
      </c>
      <c r="B603" s="148" t="s">
        <v>589</v>
      </c>
      <c r="C603" s="173" t="s">
        <v>0</v>
      </c>
      <c r="D603" s="174">
        <v>8</v>
      </c>
      <c r="E603" s="164"/>
      <c r="F603" s="129" t="str">
        <f t="shared" si="100"/>
        <v xml:space="preserve"> </v>
      </c>
    </row>
    <row r="604" spans="1:6" s="149" customFormat="1" ht="42.75" x14ac:dyDescent="0.2">
      <c r="A604" s="137" t="s">
        <v>101</v>
      </c>
      <c r="B604" s="148" t="s">
        <v>179</v>
      </c>
      <c r="C604" s="173" t="s">
        <v>0</v>
      </c>
      <c r="D604" s="174">
        <v>2</v>
      </c>
      <c r="E604" s="164"/>
      <c r="F604" s="129" t="str">
        <f t="shared" si="100"/>
        <v xml:space="preserve"> </v>
      </c>
    </row>
    <row r="605" spans="1:6" s="149" customFormat="1" ht="28.5" x14ac:dyDescent="0.2">
      <c r="A605" s="137" t="s">
        <v>101</v>
      </c>
      <c r="B605" s="148" t="s">
        <v>173</v>
      </c>
      <c r="C605" s="173" t="s">
        <v>0</v>
      </c>
      <c r="D605" s="174">
        <v>2</v>
      </c>
      <c r="E605" s="164"/>
      <c r="F605" s="129" t="str">
        <f t="shared" si="100"/>
        <v xml:space="preserve"> </v>
      </c>
    </row>
    <row r="606" spans="1:6" s="149" customFormat="1" ht="42.75" x14ac:dyDescent="0.2">
      <c r="A606" s="137" t="s">
        <v>101</v>
      </c>
      <c r="B606" s="148" t="s">
        <v>130</v>
      </c>
      <c r="C606" s="173" t="s">
        <v>0</v>
      </c>
      <c r="D606" s="174">
        <v>5</v>
      </c>
      <c r="E606" s="164"/>
      <c r="F606" s="129" t="str">
        <f t="shared" si="100"/>
        <v xml:space="preserve"> </v>
      </c>
    </row>
    <row r="607" spans="1:6" s="149" customFormat="1" ht="28.5" x14ac:dyDescent="0.2">
      <c r="A607" s="137" t="s">
        <v>101</v>
      </c>
      <c r="B607" s="148" t="s">
        <v>131</v>
      </c>
      <c r="C607" s="173" t="s">
        <v>0</v>
      </c>
      <c r="D607" s="174">
        <v>2</v>
      </c>
      <c r="E607" s="164"/>
      <c r="F607" s="129" t="str">
        <f t="shared" si="100"/>
        <v xml:space="preserve"> </v>
      </c>
    </row>
    <row r="608" spans="1:6" s="149" customFormat="1" ht="42.75" x14ac:dyDescent="0.2">
      <c r="A608" s="137" t="s">
        <v>101</v>
      </c>
      <c r="B608" s="148" t="s">
        <v>132</v>
      </c>
      <c r="C608" s="173" t="s">
        <v>0</v>
      </c>
      <c r="D608" s="174">
        <v>2</v>
      </c>
      <c r="E608" s="164"/>
      <c r="F608" s="129" t="str">
        <f t="shared" si="100"/>
        <v xml:space="preserve"> </v>
      </c>
    </row>
    <row r="609" spans="1:6" s="149" customFormat="1" ht="28.5" x14ac:dyDescent="0.2">
      <c r="A609" s="137" t="s">
        <v>101</v>
      </c>
      <c r="B609" s="148" t="s">
        <v>133</v>
      </c>
      <c r="C609" s="173" t="s">
        <v>0</v>
      </c>
      <c r="D609" s="174">
        <v>6</v>
      </c>
      <c r="E609" s="164"/>
      <c r="F609" s="129" t="str">
        <f t="shared" si="100"/>
        <v xml:space="preserve"> </v>
      </c>
    </row>
    <row r="610" spans="1:6" s="149" customFormat="1" ht="28.5" x14ac:dyDescent="0.2">
      <c r="A610" s="137" t="s">
        <v>101</v>
      </c>
      <c r="B610" s="148" t="s">
        <v>134</v>
      </c>
      <c r="C610" s="173" t="s">
        <v>0</v>
      </c>
      <c r="D610" s="174">
        <v>2</v>
      </c>
      <c r="E610" s="164"/>
      <c r="F610" s="129" t="str">
        <f t="shared" si="100"/>
        <v xml:space="preserve"> </v>
      </c>
    </row>
    <row r="611" spans="1:6" s="149" customFormat="1" ht="42.75" x14ac:dyDescent="0.2">
      <c r="A611" s="137" t="s">
        <v>101</v>
      </c>
      <c r="B611" s="148" t="s">
        <v>135</v>
      </c>
      <c r="C611" s="173" t="s">
        <v>0</v>
      </c>
      <c r="D611" s="174">
        <v>10</v>
      </c>
      <c r="E611" s="164"/>
      <c r="F611" s="129" t="str">
        <f>IF(E611&gt;0,E611*D611," ")</f>
        <v xml:space="preserve"> </v>
      </c>
    </row>
    <row r="612" spans="1:6" s="149" customFormat="1" ht="28.5" x14ac:dyDescent="0.2">
      <c r="A612" s="137" t="s">
        <v>101</v>
      </c>
      <c r="B612" s="148" t="s">
        <v>136</v>
      </c>
      <c r="C612" s="173" t="s">
        <v>0</v>
      </c>
      <c r="D612" s="174">
        <v>4</v>
      </c>
      <c r="E612" s="164"/>
      <c r="F612" s="129" t="str">
        <f t="shared" si="100"/>
        <v xml:space="preserve"> </v>
      </c>
    </row>
    <row r="613" spans="1:6" s="149" customFormat="1" ht="28.5" x14ac:dyDescent="0.2">
      <c r="A613" s="137" t="s">
        <v>101</v>
      </c>
      <c r="B613" s="148" t="s">
        <v>137</v>
      </c>
      <c r="C613" s="173" t="s">
        <v>0</v>
      </c>
      <c r="D613" s="174">
        <v>3</v>
      </c>
      <c r="E613" s="164"/>
      <c r="F613" s="129" t="str">
        <f t="shared" si="100"/>
        <v xml:space="preserve"> </v>
      </c>
    </row>
    <row r="614" spans="1:6" s="18" customFormat="1" x14ac:dyDescent="0.2">
      <c r="A614" s="74" t="s">
        <v>5</v>
      </c>
      <c r="B614" s="75" t="s">
        <v>3</v>
      </c>
      <c r="C614" s="76" t="s">
        <v>6</v>
      </c>
      <c r="D614" s="77" t="s">
        <v>7</v>
      </c>
      <c r="E614" s="78" t="s">
        <v>8</v>
      </c>
      <c r="F614" s="79" t="s">
        <v>9</v>
      </c>
    </row>
    <row r="615" spans="1:6" s="18" customFormat="1" x14ac:dyDescent="0.2">
      <c r="A615" s="62"/>
      <c r="B615" s="63"/>
      <c r="C615" s="37"/>
      <c r="D615" s="38"/>
      <c r="E615" s="3"/>
      <c r="F615" s="46"/>
    </row>
    <row r="616" spans="1:6" s="149" customFormat="1" ht="31.5" customHeight="1" x14ac:dyDescent="0.2">
      <c r="A616" s="137" t="s">
        <v>101</v>
      </c>
      <c r="B616" s="148" t="s">
        <v>138</v>
      </c>
      <c r="C616" s="173" t="s">
        <v>0</v>
      </c>
      <c r="D616" s="174">
        <v>5</v>
      </c>
      <c r="E616" s="164"/>
      <c r="F616" s="129" t="str">
        <f t="shared" si="100"/>
        <v xml:space="preserve"> </v>
      </c>
    </row>
    <row r="617" spans="1:6" s="149" customFormat="1" ht="28.5" x14ac:dyDescent="0.2">
      <c r="A617" s="137" t="s">
        <v>101</v>
      </c>
      <c r="B617" s="148" t="s">
        <v>139</v>
      </c>
      <c r="C617" s="173" t="s">
        <v>0</v>
      </c>
      <c r="D617" s="174">
        <v>5</v>
      </c>
      <c r="E617" s="164"/>
      <c r="F617" s="129" t="str">
        <f t="shared" si="100"/>
        <v xml:space="preserve"> </v>
      </c>
    </row>
    <row r="618" spans="1:6" s="149" customFormat="1" ht="28.5" x14ac:dyDescent="0.2">
      <c r="A618" s="137" t="s">
        <v>101</v>
      </c>
      <c r="B618" s="148" t="s">
        <v>140</v>
      </c>
      <c r="C618" s="173" t="s">
        <v>0</v>
      </c>
      <c r="D618" s="174">
        <v>8</v>
      </c>
      <c r="E618" s="164"/>
      <c r="F618" s="129" t="str">
        <f t="shared" si="100"/>
        <v xml:space="preserve"> </v>
      </c>
    </row>
    <row r="619" spans="1:6" s="149" customFormat="1" ht="28.5" x14ac:dyDescent="0.2">
      <c r="A619" s="137" t="s">
        <v>101</v>
      </c>
      <c r="B619" s="148" t="s">
        <v>141</v>
      </c>
      <c r="C619" s="173" t="s">
        <v>0</v>
      </c>
      <c r="D619" s="174">
        <v>3</v>
      </c>
      <c r="E619" s="164"/>
      <c r="F619" s="129" t="str">
        <f t="shared" si="100"/>
        <v xml:space="preserve"> </v>
      </c>
    </row>
    <row r="620" spans="1:6" s="149" customFormat="1" ht="28.5" x14ac:dyDescent="0.2">
      <c r="A620" s="137" t="s">
        <v>101</v>
      </c>
      <c r="B620" s="148" t="s">
        <v>142</v>
      </c>
      <c r="C620" s="173" t="s">
        <v>0</v>
      </c>
      <c r="D620" s="174">
        <v>28</v>
      </c>
      <c r="E620" s="164"/>
      <c r="F620" s="129" t="str">
        <f t="shared" ref="F620" si="106">IF(E620&gt;0,E620*D620," ")</f>
        <v xml:space="preserve"> </v>
      </c>
    </row>
    <row r="621" spans="1:6" s="149" customFormat="1" ht="42.75" x14ac:dyDescent="0.2">
      <c r="A621" s="137" t="s">
        <v>101</v>
      </c>
      <c r="B621" s="148" t="s">
        <v>590</v>
      </c>
      <c r="C621" s="173" t="s">
        <v>0</v>
      </c>
      <c r="D621" s="174">
        <v>20</v>
      </c>
      <c r="E621" s="164"/>
      <c r="F621" s="129" t="str">
        <f t="shared" si="100"/>
        <v xml:space="preserve"> </v>
      </c>
    </row>
    <row r="622" spans="1:6" s="149" customFormat="1" x14ac:dyDescent="0.2">
      <c r="A622" s="137" t="s">
        <v>101</v>
      </c>
      <c r="B622" s="148" t="s">
        <v>143</v>
      </c>
      <c r="C622" s="173" t="s">
        <v>0</v>
      </c>
      <c r="D622" s="174">
        <v>1</v>
      </c>
      <c r="E622" s="164"/>
      <c r="F622" s="129" t="str">
        <f t="shared" si="100"/>
        <v xml:space="preserve"> </v>
      </c>
    </row>
    <row r="623" spans="1:6" s="149" customFormat="1" ht="28.5" x14ac:dyDescent="0.2">
      <c r="A623" s="137" t="s">
        <v>101</v>
      </c>
      <c r="B623" s="148" t="s">
        <v>144</v>
      </c>
      <c r="C623" s="173" t="s">
        <v>0</v>
      </c>
      <c r="D623" s="174">
        <v>8</v>
      </c>
      <c r="E623" s="164"/>
      <c r="F623" s="129" t="str">
        <f t="shared" ref="F623:F624" si="107">IF(E623&gt;0,E623*D623," ")</f>
        <v xml:space="preserve"> </v>
      </c>
    </row>
    <row r="624" spans="1:6" s="149" customFormat="1" ht="28.5" x14ac:dyDescent="0.2">
      <c r="A624" s="137" t="s">
        <v>101</v>
      </c>
      <c r="B624" s="148" t="s">
        <v>181</v>
      </c>
      <c r="C624" s="173" t="s">
        <v>0</v>
      </c>
      <c r="D624" s="174">
        <v>1</v>
      </c>
      <c r="E624" s="164"/>
      <c r="F624" s="129" t="str">
        <f t="shared" si="107"/>
        <v xml:space="preserve"> </v>
      </c>
    </row>
    <row r="625" spans="1:6" s="179" customFormat="1" ht="28.5" x14ac:dyDescent="0.2">
      <c r="A625" s="137" t="s">
        <v>101</v>
      </c>
      <c r="B625" s="189" t="s">
        <v>152</v>
      </c>
      <c r="C625" s="190" t="s">
        <v>0</v>
      </c>
      <c r="D625" s="191">
        <v>1</v>
      </c>
      <c r="E625" s="178"/>
      <c r="F625" s="129" t="str">
        <f t="shared" ref="F625:F645" si="108">IF(E625&gt;0,E625*D625," ")</f>
        <v xml:space="preserve"> </v>
      </c>
    </row>
    <row r="626" spans="1:6" s="179" customFormat="1" x14ac:dyDescent="0.2">
      <c r="A626" s="192"/>
      <c r="B626" s="189" t="s">
        <v>153</v>
      </c>
      <c r="C626" s="193"/>
      <c r="D626" s="194"/>
      <c r="E626" s="178"/>
      <c r="F626" s="129" t="str">
        <f t="shared" si="108"/>
        <v xml:space="preserve"> </v>
      </c>
    </row>
    <row r="627" spans="1:6" s="179" customFormat="1" x14ac:dyDescent="0.2">
      <c r="A627" s="192"/>
      <c r="B627" s="189" t="s">
        <v>154</v>
      </c>
      <c r="C627" s="193"/>
      <c r="D627" s="194"/>
      <c r="E627" s="178"/>
      <c r="F627" s="129" t="str">
        <f t="shared" si="108"/>
        <v xml:space="preserve"> </v>
      </c>
    </row>
    <row r="628" spans="1:6" s="179" customFormat="1" x14ac:dyDescent="0.2">
      <c r="A628" s="192"/>
      <c r="B628" s="189" t="s">
        <v>155</v>
      </c>
      <c r="C628" s="193"/>
      <c r="D628" s="194"/>
      <c r="E628" s="178"/>
      <c r="F628" s="129" t="str">
        <f t="shared" si="108"/>
        <v xml:space="preserve"> </v>
      </c>
    </row>
    <row r="629" spans="1:6" s="179" customFormat="1" x14ac:dyDescent="0.2">
      <c r="A629" s="192"/>
      <c r="B629" s="189" t="s">
        <v>156</v>
      </c>
      <c r="C629" s="193"/>
      <c r="D629" s="194"/>
      <c r="E629" s="178"/>
      <c r="F629" s="129" t="str">
        <f t="shared" si="108"/>
        <v xml:space="preserve"> </v>
      </c>
    </row>
    <row r="630" spans="1:6" s="179" customFormat="1" x14ac:dyDescent="0.2">
      <c r="A630" s="192"/>
      <c r="B630" s="189" t="s">
        <v>157</v>
      </c>
      <c r="C630" s="193"/>
      <c r="D630" s="194"/>
      <c r="E630" s="178"/>
      <c r="F630" s="129" t="str">
        <f t="shared" si="108"/>
        <v xml:space="preserve"> </v>
      </c>
    </row>
    <row r="631" spans="1:6" s="179" customFormat="1" x14ac:dyDescent="0.2">
      <c r="A631" s="192"/>
      <c r="B631" s="189" t="s">
        <v>158</v>
      </c>
      <c r="C631" s="193"/>
      <c r="D631" s="194"/>
      <c r="E631" s="178"/>
      <c r="F631" s="129" t="str">
        <f t="shared" si="108"/>
        <v xml:space="preserve"> </v>
      </c>
    </row>
    <row r="632" spans="1:6" s="179" customFormat="1" x14ac:dyDescent="0.2">
      <c r="A632" s="192"/>
      <c r="B632" s="189" t="s">
        <v>159</v>
      </c>
      <c r="C632" s="193"/>
      <c r="D632" s="194"/>
      <c r="E632" s="178"/>
      <c r="F632" s="129" t="str">
        <f t="shared" si="108"/>
        <v xml:space="preserve"> </v>
      </c>
    </row>
    <row r="633" spans="1:6" s="179" customFormat="1" x14ac:dyDescent="0.2">
      <c r="A633" s="192"/>
      <c r="B633" s="189" t="s">
        <v>160</v>
      </c>
      <c r="C633" s="193"/>
      <c r="D633" s="194"/>
      <c r="E633" s="178"/>
      <c r="F633" s="129" t="str">
        <f t="shared" si="108"/>
        <v xml:space="preserve"> </v>
      </c>
    </row>
    <row r="634" spans="1:6" s="179" customFormat="1" ht="28.5" x14ac:dyDescent="0.2">
      <c r="A634" s="192"/>
      <c r="B634" s="189" t="s">
        <v>161</v>
      </c>
      <c r="C634" s="193"/>
      <c r="D634" s="194"/>
      <c r="E634" s="178"/>
      <c r="F634" s="129" t="str">
        <f t="shared" si="108"/>
        <v xml:space="preserve"> </v>
      </c>
    </row>
    <row r="635" spans="1:6" s="179" customFormat="1" x14ac:dyDescent="0.2">
      <c r="A635" s="192"/>
      <c r="B635" s="189" t="s">
        <v>162</v>
      </c>
      <c r="C635" s="193"/>
      <c r="D635" s="194"/>
      <c r="E635" s="178"/>
      <c r="F635" s="129" t="str">
        <f t="shared" si="108"/>
        <v xml:space="preserve"> </v>
      </c>
    </row>
    <row r="636" spans="1:6" s="179" customFormat="1" x14ac:dyDescent="0.2">
      <c r="A636" s="192"/>
      <c r="B636" s="189" t="s">
        <v>163</v>
      </c>
      <c r="C636" s="193"/>
      <c r="D636" s="194"/>
      <c r="E636" s="178"/>
      <c r="F636" s="129" t="str">
        <f t="shared" si="108"/>
        <v xml:space="preserve"> </v>
      </c>
    </row>
    <row r="637" spans="1:6" s="179" customFormat="1" x14ac:dyDescent="0.2">
      <c r="A637" s="192"/>
      <c r="B637" s="189" t="s">
        <v>164</v>
      </c>
      <c r="C637" s="193"/>
      <c r="D637" s="194"/>
      <c r="E637" s="178"/>
      <c r="F637" s="129" t="str">
        <f t="shared" si="108"/>
        <v xml:space="preserve"> </v>
      </c>
    </row>
    <row r="638" spans="1:6" s="179" customFormat="1" x14ac:dyDescent="0.2">
      <c r="A638" s="192"/>
      <c r="B638" s="189" t="s">
        <v>165</v>
      </c>
      <c r="C638" s="193"/>
      <c r="D638" s="194"/>
      <c r="E638" s="178"/>
      <c r="F638" s="129" t="str">
        <f t="shared" si="108"/>
        <v xml:space="preserve"> </v>
      </c>
    </row>
    <row r="639" spans="1:6" s="179" customFormat="1" x14ac:dyDescent="0.2">
      <c r="A639" s="192"/>
      <c r="B639" s="189" t="s">
        <v>166</v>
      </c>
      <c r="C639" s="193"/>
      <c r="D639" s="194"/>
      <c r="E639" s="178"/>
      <c r="F639" s="129" t="str">
        <f t="shared" si="108"/>
        <v xml:space="preserve"> </v>
      </c>
    </row>
    <row r="640" spans="1:6" s="179" customFormat="1" x14ac:dyDescent="0.2">
      <c r="A640" s="192"/>
      <c r="B640" s="189" t="s">
        <v>167</v>
      </c>
      <c r="C640" s="193"/>
      <c r="D640" s="194"/>
      <c r="E640" s="178"/>
      <c r="F640" s="129" t="str">
        <f t="shared" si="108"/>
        <v xml:space="preserve"> </v>
      </c>
    </row>
    <row r="641" spans="1:6" s="179" customFormat="1" x14ac:dyDescent="0.2">
      <c r="A641" s="192"/>
      <c r="B641" s="189" t="s">
        <v>168</v>
      </c>
      <c r="C641" s="193"/>
      <c r="D641" s="194"/>
      <c r="E641" s="178"/>
      <c r="F641" s="129" t="str">
        <f t="shared" si="108"/>
        <v xml:space="preserve"> </v>
      </c>
    </row>
    <row r="642" spans="1:6" s="149" customFormat="1" ht="28.5" x14ac:dyDescent="0.2">
      <c r="A642" s="137" t="s">
        <v>101</v>
      </c>
      <c r="B642" s="148" t="s">
        <v>232</v>
      </c>
      <c r="C642" s="173" t="s">
        <v>0</v>
      </c>
      <c r="D642" s="174">
        <v>3</v>
      </c>
      <c r="E642" s="164"/>
      <c r="F642" s="129" t="str">
        <f t="shared" si="108"/>
        <v xml:space="preserve"> </v>
      </c>
    </row>
    <row r="643" spans="1:6" s="149" customFormat="1" ht="42.75" x14ac:dyDescent="0.2">
      <c r="A643" s="137" t="s">
        <v>101</v>
      </c>
      <c r="B643" s="148" t="s">
        <v>180</v>
      </c>
      <c r="C643" s="173" t="s">
        <v>0</v>
      </c>
      <c r="D643" s="174">
        <v>1</v>
      </c>
      <c r="E643" s="164"/>
      <c r="F643" s="129" t="str">
        <f t="shared" si="108"/>
        <v xml:space="preserve"> </v>
      </c>
    </row>
    <row r="644" spans="1:6" s="149" customFormat="1" ht="42.75" x14ac:dyDescent="0.2">
      <c r="A644" s="137" t="s">
        <v>101</v>
      </c>
      <c r="B644" s="148" t="s">
        <v>591</v>
      </c>
      <c r="C644" s="176" t="s">
        <v>0</v>
      </c>
      <c r="D644" s="174">
        <v>3</v>
      </c>
      <c r="E644" s="164"/>
      <c r="F644" s="129" t="str">
        <f t="shared" ref="F644" si="109">IF(E644&gt;0,E644*D644," ")</f>
        <v xml:space="preserve"> </v>
      </c>
    </row>
    <row r="645" spans="1:6" s="149" customFormat="1" ht="42.75" x14ac:dyDescent="0.2">
      <c r="A645" s="137" t="s">
        <v>101</v>
      </c>
      <c r="B645" s="148" t="s">
        <v>270</v>
      </c>
      <c r="C645" s="176" t="s">
        <v>0</v>
      </c>
      <c r="D645" s="174">
        <v>3</v>
      </c>
      <c r="E645" s="164"/>
      <c r="F645" s="129" t="str">
        <f t="shared" si="108"/>
        <v xml:space="preserve"> </v>
      </c>
    </row>
    <row r="646" spans="1:6" s="149" customFormat="1" ht="77.25" customHeight="1" x14ac:dyDescent="0.2">
      <c r="A646" s="137" t="s">
        <v>101</v>
      </c>
      <c r="B646" s="148" t="s">
        <v>279</v>
      </c>
      <c r="C646" s="176" t="s">
        <v>0</v>
      </c>
      <c r="D646" s="174">
        <v>1</v>
      </c>
      <c r="E646" s="164"/>
      <c r="F646" s="129" t="str">
        <f t="shared" ref="F646:F651" si="110">IF(E646&gt;0,E646*D646," ")</f>
        <v xml:space="preserve"> </v>
      </c>
    </row>
    <row r="647" spans="1:6" s="149" customFormat="1" ht="42.75" x14ac:dyDescent="0.2">
      <c r="A647" s="137" t="s">
        <v>101</v>
      </c>
      <c r="B647" s="148" t="s">
        <v>274</v>
      </c>
      <c r="C647" s="176" t="s">
        <v>0</v>
      </c>
      <c r="D647" s="174">
        <v>2</v>
      </c>
      <c r="E647" s="195"/>
      <c r="F647" s="196" t="str">
        <f t="shared" si="110"/>
        <v xml:space="preserve"> </v>
      </c>
    </row>
    <row r="648" spans="1:6" s="18" customFormat="1" x14ac:dyDescent="0.2">
      <c r="A648" s="74" t="s">
        <v>5</v>
      </c>
      <c r="B648" s="75" t="s">
        <v>3</v>
      </c>
      <c r="C648" s="76" t="s">
        <v>6</v>
      </c>
      <c r="D648" s="77" t="s">
        <v>7</v>
      </c>
      <c r="E648" s="78" t="s">
        <v>8</v>
      </c>
      <c r="F648" s="79" t="s">
        <v>9</v>
      </c>
    </row>
    <row r="649" spans="1:6" s="18" customFormat="1" x14ac:dyDescent="0.2">
      <c r="A649" s="62"/>
      <c r="B649" s="63"/>
      <c r="C649" s="37"/>
      <c r="D649" s="38"/>
      <c r="E649" s="3"/>
      <c r="F649" s="46"/>
    </row>
    <row r="650" spans="1:6" s="149" customFormat="1" x14ac:dyDescent="0.2">
      <c r="A650" s="137" t="s">
        <v>101</v>
      </c>
      <c r="B650" s="148" t="s">
        <v>273</v>
      </c>
      <c r="C650" s="176" t="s">
        <v>0</v>
      </c>
      <c r="D650" s="174">
        <v>2</v>
      </c>
      <c r="E650" s="195"/>
      <c r="F650" s="196" t="str">
        <f t="shared" si="110"/>
        <v xml:space="preserve"> </v>
      </c>
    </row>
    <row r="651" spans="1:6" s="179" customFormat="1" x14ac:dyDescent="0.2">
      <c r="A651" s="137" t="s">
        <v>101</v>
      </c>
      <c r="B651" s="177" t="s">
        <v>126</v>
      </c>
      <c r="C651" s="197" t="s">
        <v>0</v>
      </c>
      <c r="D651" s="191">
        <v>1</v>
      </c>
      <c r="E651" s="178"/>
      <c r="F651" s="129" t="str">
        <f t="shared" si="110"/>
        <v xml:space="preserve"> </v>
      </c>
    </row>
    <row r="652" spans="1:6" s="199" customFormat="1" ht="28.5" x14ac:dyDescent="0.2">
      <c r="A652" s="137" t="s">
        <v>101</v>
      </c>
      <c r="B652" s="148" t="s">
        <v>592</v>
      </c>
      <c r="C652" s="176" t="s">
        <v>0</v>
      </c>
      <c r="D652" s="174">
        <v>1</v>
      </c>
      <c r="E652" s="198"/>
      <c r="F652" s="136"/>
    </row>
    <row r="653" spans="1:6" s="179" customFormat="1" ht="28.5" x14ac:dyDescent="0.2">
      <c r="A653" s="192"/>
      <c r="B653" s="189" t="s">
        <v>145</v>
      </c>
      <c r="C653" s="197"/>
      <c r="D653" s="191"/>
      <c r="E653" s="200"/>
      <c r="F653" s="136" t="str">
        <f t="shared" ref="F653:F659" si="111">IF(E653&gt;0,E653*D653," ")</f>
        <v xml:space="preserve"> </v>
      </c>
    </row>
    <row r="654" spans="1:6" s="179" customFormat="1" x14ac:dyDescent="0.2">
      <c r="A654" s="192"/>
      <c r="B654" s="189" t="s">
        <v>146</v>
      </c>
      <c r="C654" s="197"/>
      <c r="D654" s="191"/>
      <c r="E654" s="200"/>
      <c r="F654" s="136" t="str">
        <f t="shared" si="111"/>
        <v xml:space="preserve"> </v>
      </c>
    </row>
    <row r="655" spans="1:6" s="179" customFormat="1" x14ac:dyDescent="0.2">
      <c r="A655" s="192"/>
      <c r="B655" s="189" t="s">
        <v>147</v>
      </c>
      <c r="C655" s="197"/>
      <c r="D655" s="191"/>
      <c r="E655" s="200"/>
      <c r="F655" s="136" t="str">
        <f t="shared" si="111"/>
        <v xml:space="preserve"> </v>
      </c>
    </row>
    <row r="656" spans="1:6" s="179" customFormat="1" x14ac:dyDescent="0.2">
      <c r="A656" s="192"/>
      <c r="B656" s="189" t="s">
        <v>148</v>
      </c>
      <c r="C656" s="197"/>
      <c r="D656" s="191"/>
      <c r="E656" s="200"/>
      <c r="F656" s="136" t="str">
        <f t="shared" si="111"/>
        <v xml:space="preserve"> </v>
      </c>
    </row>
    <row r="657" spans="1:59" s="179" customFormat="1" ht="18" customHeight="1" x14ac:dyDescent="0.2">
      <c r="A657" s="192"/>
      <c r="B657" s="189" t="s">
        <v>149</v>
      </c>
      <c r="C657" s="197"/>
      <c r="D657" s="191"/>
      <c r="E657" s="200"/>
      <c r="F657" s="136" t="str">
        <f t="shared" si="111"/>
        <v xml:space="preserve"> </v>
      </c>
    </row>
    <row r="658" spans="1:59" s="179" customFormat="1" ht="28.5" x14ac:dyDescent="0.2">
      <c r="A658" s="192"/>
      <c r="B658" s="189" t="s">
        <v>150</v>
      </c>
      <c r="C658" s="197"/>
      <c r="D658" s="191"/>
      <c r="E658" s="200"/>
      <c r="F658" s="136" t="str">
        <f t="shared" si="111"/>
        <v xml:space="preserve"> </v>
      </c>
    </row>
    <row r="659" spans="1:59" s="179" customFormat="1" x14ac:dyDescent="0.2">
      <c r="A659" s="192"/>
      <c r="B659" s="189" t="s">
        <v>151</v>
      </c>
      <c r="C659" s="197"/>
      <c r="D659" s="191"/>
      <c r="E659" s="200"/>
      <c r="F659" s="136" t="str">
        <f t="shared" si="111"/>
        <v xml:space="preserve"> </v>
      </c>
    </row>
    <row r="660" spans="1:59" s="149" customFormat="1" ht="28.5" x14ac:dyDescent="0.2">
      <c r="A660" s="137" t="s">
        <v>101</v>
      </c>
      <c r="B660" s="148" t="s">
        <v>174</v>
      </c>
      <c r="C660" s="176" t="s">
        <v>0</v>
      </c>
      <c r="D660" s="174">
        <v>5</v>
      </c>
      <c r="E660" s="164"/>
      <c r="F660" s="129" t="str">
        <f t="shared" ref="F660" si="112">IF(E660&gt;0,E660*D660," ")</f>
        <v xml:space="preserve"> </v>
      </c>
    </row>
    <row r="661" spans="1:59" s="149" customFormat="1" ht="28.5" x14ac:dyDescent="0.2">
      <c r="A661" s="137" t="s">
        <v>101</v>
      </c>
      <c r="B661" s="148" t="s">
        <v>233</v>
      </c>
      <c r="C661" s="176" t="s">
        <v>0</v>
      </c>
      <c r="D661" s="174">
        <v>9</v>
      </c>
      <c r="E661" s="164"/>
      <c r="F661" s="129" t="str">
        <f t="shared" ref="F661:F666" si="113">IF(E661&gt;0,E661*D661," ")</f>
        <v xml:space="preserve"> </v>
      </c>
    </row>
    <row r="662" spans="1:59" s="149" customFormat="1" ht="28.5" x14ac:dyDescent="0.2">
      <c r="A662" s="137" t="s">
        <v>101</v>
      </c>
      <c r="B662" s="148" t="s">
        <v>169</v>
      </c>
      <c r="C662" s="176" t="s">
        <v>0</v>
      </c>
      <c r="D662" s="174">
        <v>5</v>
      </c>
      <c r="E662" s="164"/>
      <c r="F662" s="129" t="str">
        <f t="shared" si="113"/>
        <v xml:space="preserve"> </v>
      </c>
    </row>
    <row r="663" spans="1:59" s="149" customFormat="1" ht="28.5" x14ac:dyDescent="0.2">
      <c r="A663" s="153" t="s">
        <v>101</v>
      </c>
      <c r="B663" s="141" t="s">
        <v>182</v>
      </c>
      <c r="C663" s="201" t="s">
        <v>0</v>
      </c>
      <c r="D663" s="181">
        <v>5</v>
      </c>
      <c r="E663" s="133"/>
      <c r="F663" s="129" t="str">
        <f t="shared" si="113"/>
        <v xml:space="preserve"> </v>
      </c>
    </row>
    <row r="664" spans="1:59" s="149" customFormat="1" ht="42.75" x14ac:dyDescent="0.2">
      <c r="A664" s="137" t="s">
        <v>101</v>
      </c>
      <c r="B664" s="148" t="s">
        <v>264</v>
      </c>
      <c r="C664" s="176" t="s">
        <v>0</v>
      </c>
      <c r="D664" s="174">
        <v>7</v>
      </c>
      <c r="E664" s="164"/>
      <c r="F664" s="129" t="str">
        <f t="shared" si="113"/>
        <v xml:space="preserve"> </v>
      </c>
    </row>
    <row r="665" spans="1:59" s="149" customFormat="1" ht="42.75" x14ac:dyDescent="0.2">
      <c r="A665" s="137" t="s">
        <v>101</v>
      </c>
      <c r="B665" s="148" t="s">
        <v>263</v>
      </c>
      <c r="C665" s="176" t="s">
        <v>0</v>
      </c>
      <c r="D665" s="174">
        <v>1</v>
      </c>
      <c r="E665" s="164"/>
      <c r="F665" s="129" t="str">
        <f t="shared" si="113"/>
        <v xml:space="preserve"> </v>
      </c>
    </row>
    <row r="666" spans="1:59" s="149" customFormat="1" ht="42.75" x14ac:dyDescent="0.2">
      <c r="A666" s="137" t="s">
        <v>101</v>
      </c>
      <c r="B666" s="148" t="s">
        <v>234</v>
      </c>
      <c r="C666" s="176" t="s">
        <v>0</v>
      </c>
      <c r="D666" s="174">
        <v>10</v>
      </c>
      <c r="E666" s="164"/>
      <c r="F666" s="129" t="str">
        <f t="shared" si="113"/>
        <v xml:space="preserve"> </v>
      </c>
    </row>
    <row r="667" spans="1:59" s="149" customFormat="1" x14ac:dyDescent="0.2">
      <c r="A667" s="137" t="s">
        <v>101</v>
      </c>
      <c r="B667" s="148" t="s">
        <v>617</v>
      </c>
      <c r="C667" s="176" t="s">
        <v>0</v>
      </c>
      <c r="D667" s="174">
        <v>3</v>
      </c>
      <c r="E667" s="164"/>
      <c r="F667" s="129" t="str">
        <f t="shared" ref="F667" si="114">IF(E667&gt;0,E667*D667," ")</f>
        <v xml:space="preserve"> </v>
      </c>
    </row>
    <row r="668" spans="1:59" ht="28.5" x14ac:dyDescent="0.2">
      <c r="A668" s="202" t="s">
        <v>101</v>
      </c>
      <c r="B668" s="203" t="s">
        <v>235</v>
      </c>
      <c r="C668" s="204" t="s">
        <v>1</v>
      </c>
      <c r="D668" s="174">
        <v>1</v>
      </c>
      <c r="F668" s="205"/>
    </row>
    <row r="669" spans="1:59" s="149" customFormat="1" ht="42.75" x14ac:dyDescent="0.2">
      <c r="A669" s="137" t="s">
        <v>101</v>
      </c>
      <c r="B669" s="148" t="s">
        <v>170</v>
      </c>
      <c r="C669" s="176" t="s">
        <v>1</v>
      </c>
      <c r="D669" s="174">
        <v>1</v>
      </c>
      <c r="E669" s="164"/>
      <c r="F669" s="129" t="str">
        <f t="shared" ref="F669" si="115">IF(E669&gt;0,E669*D669," ")</f>
        <v xml:space="preserve"> </v>
      </c>
    </row>
    <row r="670" spans="1:59" s="18" customFormat="1" ht="15" x14ac:dyDescent="0.25">
      <c r="A670" s="64"/>
      <c r="B670" s="36"/>
      <c r="C670" s="37"/>
      <c r="D670" s="38"/>
      <c r="E670" s="39"/>
      <c r="F670" s="22"/>
    </row>
    <row r="671" spans="1:59" s="168" customFormat="1" ht="15" x14ac:dyDescent="0.25">
      <c r="A671" s="165" t="s">
        <v>296</v>
      </c>
      <c r="B671" s="40" t="s">
        <v>595</v>
      </c>
      <c r="C671" s="166" t="s">
        <v>185</v>
      </c>
      <c r="D671" s="167">
        <v>1</v>
      </c>
      <c r="E671" s="244"/>
      <c r="F671" s="96">
        <f t="shared" ref="F671" si="116">D671*E671</f>
        <v>0</v>
      </c>
    </row>
    <row r="672" spans="1:59" s="158" customFormat="1" ht="15" x14ac:dyDescent="0.25">
      <c r="A672" s="169"/>
      <c r="B672" s="161"/>
      <c r="C672" s="170"/>
      <c r="D672" s="38"/>
      <c r="E672" s="128"/>
      <c r="F672" s="129"/>
      <c r="G672" s="157"/>
      <c r="H672" s="157"/>
      <c r="I672" s="157"/>
      <c r="J672" s="157"/>
      <c r="K672" s="157"/>
      <c r="L672" s="157"/>
      <c r="M672" s="157"/>
      <c r="N672" s="157"/>
      <c r="O672" s="157"/>
      <c r="P672" s="157"/>
      <c r="Q672" s="157"/>
      <c r="R672" s="157"/>
      <c r="S672" s="157"/>
      <c r="T672" s="157"/>
      <c r="U672" s="157"/>
      <c r="V672" s="157"/>
      <c r="W672" s="157"/>
      <c r="X672" s="157"/>
      <c r="Y672" s="157"/>
      <c r="Z672" s="157"/>
      <c r="AA672" s="157"/>
      <c r="AB672" s="157"/>
      <c r="AC672" s="157"/>
      <c r="AD672" s="157"/>
      <c r="AE672" s="157"/>
      <c r="AF672" s="157"/>
      <c r="AG672" s="157"/>
      <c r="AH672" s="157"/>
      <c r="AI672" s="157"/>
      <c r="AJ672" s="157"/>
      <c r="AK672" s="157"/>
      <c r="AL672" s="157"/>
      <c r="AM672" s="157"/>
      <c r="AN672" s="157"/>
      <c r="AO672" s="157"/>
      <c r="AP672" s="157"/>
      <c r="AQ672" s="157"/>
      <c r="AR672" s="157"/>
      <c r="AS672" s="157"/>
      <c r="AT672" s="157"/>
      <c r="AU672" s="157"/>
      <c r="AV672" s="157"/>
      <c r="AW672" s="157"/>
      <c r="AX672" s="157"/>
      <c r="AY672" s="157"/>
      <c r="AZ672" s="157"/>
      <c r="BA672" s="157"/>
      <c r="BB672" s="157"/>
      <c r="BC672" s="157"/>
      <c r="BD672" s="157"/>
      <c r="BE672" s="157"/>
      <c r="BF672" s="157"/>
      <c r="BG672" s="157"/>
    </row>
    <row r="673" spans="1:59" s="209" customFormat="1" ht="50.25" customHeight="1" x14ac:dyDescent="0.25">
      <c r="A673" s="169"/>
      <c r="B673" s="206" t="s">
        <v>266</v>
      </c>
      <c r="C673" s="207"/>
      <c r="D673" s="34"/>
      <c r="E673" s="123"/>
      <c r="F673" s="124"/>
      <c r="G673" s="208"/>
      <c r="H673" s="208"/>
      <c r="I673" s="208"/>
      <c r="J673" s="208"/>
      <c r="K673" s="208"/>
      <c r="L673" s="208"/>
      <c r="M673" s="208"/>
      <c r="N673" s="208"/>
      <c r="O673" s="208"/>
      <c r="P673" s="208"/>
      <c r="Q673" s="208"/>
      <c r="R673" s="208"/>
      <c r="S673" s="208"/>
      <c r="T673" s="208"/>
      <c r="U673" s="208"/>
      <c r="V673" s="208"/>
      <c r="W673" s="208"/>
      <c r="X673" s="208"/>
      <c r="Y673" s="208"/>
      <c r="Z673" s="208"/>
      <c r="AA673" s="208"/>
      <c r="AB673" s="208"/>
      <c r="AC673" s="208"/>
      <c r="AD673" s="208"/>
      <c r="AE673" s="208"/>
      <c r="AF673" s="208"/>
      <c r="AG673" s="208"/>
      <c r="AH673" s="208"/>
      <c r="AI673" s="208"/>
      <c r="AJ673" s="208"/>
      <c r="AK673" s="208"/>
      <c r="AL673" s="208"/>
      <c r="AM673" s="208"/>
      <c r="AN673" s="208"/>
      <c r="AO673" s="208"/>
      <c r="AP673" s="208"/>
      <c r="AQ673" s="208"/>
      <c r="AR673" s="208"/>
      <c r="AS673" s="208"/>
      <c r="AT673" s="208"/>
      <c r="AU673" s="208"/>
      <c r="AV673" s="208"/>
      <c r="AW673" s="208"/>
      <c r="AX673" s="208"/>
      <c r="AY673" s="208"/>
      <c r="AZ673" s="208"/>
      <c r="BA673" s="208"/>
      <c r="BB673" s="208"/>
      <c r="BC673" s="208"/>
      <c r="BD673" s="208"/>
      <c r="BE673" s="208"/>
      <c r="BF673" s="208"/>
      <c r="BG673" s="208"/>
    </row>
    <row r="674" spans="1:59" s="209" customFormat="1" ht="15" customHeight="1" x14ac:dyDescent="0.25">
      <c r="A674" s="169"/>
      <c r="B674" s="206"/>
      <c r="C674" s="207"/>
      <c r="D674" s="34"/>
      <c r="E674" s="123"/>
      <c r="F674" s="124"/>
      <c r="G674" s="208"/>
      <c r="H674" s="208"/>
      <c r="I674" s="208"/>
      <c r="J674" s="208"/>
      <c r="K674" s="208"/>
      <c r="L674" s="208"/>
      <c r="M674" s="208"/>
      <c r="N674" s="208"/>
      <c r="O674" s="208"/>
      <c r="P674" s="208"/>
      <c r="Q674" s="208"/>
      <c r="R674" s="208"/>
      <c r="S674" s="208"/>
      <c r="T674" s="208"/>
      <c r="U674" s="208"/>
      <c r="V674" s="208"/>
      <c r="W674" s="208"/>
      <c r="X674" s="208"/>
      <c r="Y674" s="208"/>
      <c r="Z674" s="208"/>
      <c r="AA674" s="208"/>
      <c r="AB674" s="208"/>
      <c r="AC674" s="208"/>
      <c r="AD674" s="208"/>
      <c r="AE674" s="208"/>
      <c r="AF674" s="208"/>
      <c r="AG674" s="208"/>
      <c r="AH674" s="208"/>
      <c r="AI674" s="208"/>
      <c r="AJ674" s="208"/>
      <c r="AK674" s="208"/>
      <c r="AL674" s="208"/>
      <c r="AM674" s="208"/>
      <c r="AN674" s="208"/>
      <c r="AO674" s="208"/>
      <c r="AP674" s="208"/>
      <c r="AQ674" s="208"/>
      <c r="AR674" s="208"/>
      <c r="AS674" s="208"/>
      <c r="AT674" s="208"/>
      <c r="AU674" s="208"/>
      <c r="AV674" s="208"/>
      <c r="AW674" s="208"/>
      <c r="AX674" s="208"/>
      <c r="AY674" s="208"/>
      <c r="AZ674" s="208"/>
      <c r="BA674" s="208"/>
      <c r="BB674" s="208"/>
      <c r="BC674" s="208"/>
      <c r="BD674" s="208"/>
      <c r="BE674" s="208"/>
      <c r="BF674" s="208"/>
      <c r="BG674" s="208"/>
    </row>
    <row r="675" spans="1:59" s="149" customFormat="1" ht="28.5" x14ac:dyDescent="0.2">
      <c r="A675" s="137" t="s">
        <v>101</v>
      </c>
      <c r="B675" s="148" t="s">
        <v>174</v>
      </c>
      <c r="C675" s="176" t="s">
        <v>0</v>
      </c>
      <c r="D675" s="174">
        <v>3</v>
      </c>
      <c r="E675" s="164"/>
      <c r="F675" s="129" t="str">
        <f t="shared" ref="F675" si="117">IF(E675&gt;0,E675*D675," ")</f>
        <v xml:space="preserve"> </v>
      </c>
    </row>
    <row r="676" spans="1:59" s="149" customFormat="1" ht="42.75" x14ac:dyDescent="0.2">
      <c r="A676" s="137" t="s">
        <v>101</v>
      </c>
      <c r="B676" s="148" t="s">
        <v>170</v>
      </c>
      <c r="C676" s="176" t="s">
        <v>1</v>
      </c>
      <c r="D676" s="174">
        <v>1</v>
      </c>
      <c r="E676" s="245"/>
      <c r="F676" s="66"/>
    </row>
    <row r="677" spans="1:59" s="158" customFormat="1" ht="18.75" customHeight="1" x14ac:dyDescent="0.2">
      <c r="A677" s="106"/>
      <c r="B677" s="171"/>
      <c r="C677" s="172"/>
      <c r="D677" s="38"/>
      <c r="E677" s="128"/>
      <c r="F677" s="129"/>
      <c r="G677" s="157"/>
      <c r="H677" s="157"/>
      <c r="I677" s="157"/>
      <c r="J677" s="157"/>
      <c r="K677" s="157"/>
      <c r="L677" s="157"/>
      <c r="M677" s="157"/>
      <c r="N677" s="157"/>
      <c r="O677" s="157"/>
      <c r="P677" s="157"/>
      <c r="Q677" s="157"/>
      <c r="R677" s="157"/>
      <c r="S677" s="157"/>
      <c r="T677" s="157"/>
      <c r="U677" s="157"/>
      <c r="V677" s="157"/>
      <c r="W677" s="157"/>
      <c r="X677" s="157"/>
      <c r="Y677" s="157"/>
      <c r="Z677" s="157"/>
      <c r="AA677" s="157"/>
      <c r="AB677" s="157"/>
      <c r="AC677" s="157"/>
      <c r="AD677" s="157"/>
      <c r="AE677" s="157"/>
      <c r="AF677" s="157"/>
      <c r="AG677" s="157"/>
      <c r="AH677" s="157"/>
      <c r="AI677" s="157"/>
      <c r="AJ677" s="157"/>
      <c r="AK677" s="157"/>
      <c r="AL677" s="157"/>
      <c r="AM677" s="157"/>
      <c r="AN677" s="157"/>
      <c r="AO677" s="157"/>
      <c r="AP677" s="157"/>
      <c r="AQ677" s="157"/>
      <c r="AR677" s="157"/>
      <c r="AS677" s="157"/>
      <c r="AT677" s="157"/>
      <c r="AU677" s="157"/>
      <c r="AV677" s="157"/>
      <c r="AW677" s="157"/>
      <c r="AX677" s="157"/>
      <c r="AY677" s="157"/>
      <c r="AZ677" s="157"/>
      <c r="BA677" s="157"/>
      <c r="BB677" s="157"/>
      <c r="BC677" s="157"/>
      <c r="BD677" s="157"/>
      <c r="BE677" s="157"/>
      <c r="BF677" s="157"/>
      <c r="BG677" s="157"/>
    </row>
    <row r="678" spans="1:59" s="18" customFormat="1" x14ac:dyDescent="0.2">
      <c r="A678" s="74" t="s">
        <v>5</v>
      </c>
      <c r="B678" s="75" t="s">
        <v>3</v>
      </c>
      <c r="C678" s="76" t="s">
        <v>6</v>
      </c>
      <c r="D678" s="77" t="s">
        <v>7</v>
      </c>
      <c r="E678" s="78" t="s">
        <v>8</v>
      </c>
      <c r="F678" s="79" t="s">
        <v>9</v>
      </c>
    </row>
    <row r="679" spans="1:59" s="18" customFormat="1" x14ac:dyDescent="0.2">
      <c r="A679" s="62"/>
      <c r="B679" s="63"/>
      <c r="C679" s="37"/>
      <c r="D679" s="38"/>
      <c r="E679" s="3"/>
      <c r="F679" s="46"/>
    </row>
    <row r="680" spans="1:59" s="168" customFormat="1" ht="15" x14ac:dyDescent="0.25">
      <c r="A680" s="165" t="s">
        <v>295</v>
      </c>
      <c r="B680" s="247" t="s">
        <v>596</v>
      </c>
      <c r="C680" s="166" t="s">
        <v>185</v>
      </c>
      <c r="D680" s="167">
        <v>1</v>
      </c>
      <c r="E680" s="244"/>
      <c r="F680" s="96">
        <f t="shared" ref="F680" si="118">D680*E680</f>
        <v>0</v>
      </c>
    </row>
    <row r="681" spans="1:59" s="158" customFormat="1" ht="15" x14ac:dyDescent="0.25">
      <c r="A681" s="169"/>
      <c r="B681" s="161"/>
      <c r="C681" s="170"/>
      <c r="D681" s="38"/>
      <c r="E681" s="128"/>
      <c r="F681" s="129"/>
      <c r="G681" s="157"/>
      <c r="H681" s="157"/>
      <c r="I681" s="157"/>
      <c r="J681" s="157"/>
      <c r="K681" s="157"/>
      <c r="L681" s="157"/>
      <c r="M681" s="157"/>
      <c r="N681" s="157"/>
      <c r="O681" s="157"/>
      <c r="P681" s="157"/>
      <c r="Q681" s="157"/>
      <c r="R681" s="157"/>
      <c r="S681" s="157"/>
      <c r="T681" s="157"/>
      <c r="U681" s="157"/>
      <c r="V681" s="157"/>
      <c r="W681" s="157"/>
      <c r="X681" s="157"/>
      <c r="Y681" s="157"/>
      <c r="Z681" s="157"/>
      <c r="AA681" s="157"/>
      <c r="AB681" s="157"/>
      <c r="AC681" s="157"/>
      <c r="AD681" s="157"/>
      <c r="AE681" s="157"/>
      <c r="AF681" s="157"/>
      <c r="AG681" s="157"/>
      <c r="AH681" s="157"/>
      <c r="AI681" s="157"/>
      <c r="AJ681" s="157"/>
      <c r="AK681" s="157"/>
      <c r="AL681" s="157"/>
      <c r="AM681" s="157"/>
      <c r="AN681" s="157"/>
      <c r="AO681" s="157"/>
      <c r="AP681" s="157"/>
      <c r="AQ681" s="157"/>
      <c r="AR681" s="157"/>
      <c r="AS681" s="157"/>
      <c r="AT681" s="157"/>
      <c r="AU681" s="157"/>
      <c r="AV681" s="157"/>
      <c r="AW681" s="157"/>
      <c r="AX681" s="157"/>
      <c r="AY681" s="157"/>
      <c r="AZ681" s="157"/>
      <c r="BA681" s="157"/>
      <c r="BB681" s="157"/>
      <c r="BC681" s="157"/>
      <c r="BD681" s="157"/>
      <c r="BE681" s="157"/>
      <c r="BF681" s="157"/>
      <c r="BG681" s="157"/>
    </row>
    <row r="682" spans="1:59" s="209" customFormat="1" ht="50.25" customHeight="1" x14ac:dyDescent="0.25">
      <c r="A682" s="169"/>
      <c r="B682" s="206" t="s">
        <v>266</v>
      </c>
      <c r="C682" s="207"/>
      <c r="D682" s="34"/>
      <c r="E682" s="123"/>
      <c r="F682" s="124"/>
      <c r="G682" s="208"/>
      <c r="H682" s="208"/>
      <c r="I682" s="208"/>
      <c r="J682" s="208"/>
      <c r="K682" s="208"/>
      <c r="L682" s="208"/>
      <c r="M682" s="208"/>
      <c r="N682" s="208"/>
      <c r="O682" s="208"/>
      <c r="P682" s="208"/>
      <c r="Q682" s="208"/>
      <c r="R682" s="208"/>
      <c r="S682" s="208"/>
      <c r="T682" s="208"/>
      <c r="U682" s="208"/>
      <c r="V682" s="208"/>
      <c r="W682" s="208"/>
      <c r="X682" s="208"/>
      <c r="Y682" s="208"/>
      <c r="Z682" s="208"/>
      <c r="AA682" s="208"/>
      <c r="AB682" s="208"/>
      <c r="AC682" s="208"/>
      <c r="AD682" s="208"/>
      <c r="AE682" s="208"/>
      <c r="AF682" s="208"/>
      <c r="AG682" s="208"/>
      <c r="AH682" s="208"/>
      <c r="AI682" s="208"/>
      <c r="AJ682" s="208"/>
      <c r="AK682" s="208"/>
      <c r="AL682" s="208"/>
      <c r="AM682" s="208"/>
      <c r="AN682" s="208"/>
      <c r="AO682" s="208"/>
      <c r="AP682" s="208"/>
      <c r="AQ682" s="208"/>
      <c r="AR682" s="208"/>
      <c r="AS682" s="208"/>
      <c r="AT682" s="208"/>
      <c r="AU682" s="208"/>
      <c r="AV682" s="208"/>
      <c r="AW682" s="208"/>
      <c r="AX682" s="208"/>
      <c r="AY682" s="208"/>
      <c r="AZ682" s="208"/>
      <c r="BA682" s="208"/>
      <c r="BB682" s="208"/>
      <c r="BC682" s="208"/>
      <c r="BD682" s="208"/>
      <c r="BE682" s="208"/>
      <c r="BF682" s="208"/>
      <c r="BG682" s="208"/>
    </row>
    <row r="683" spans="1:59" s="209" customFormat="1" ht="15" customHeight="1" x14ac:dyDescent="0.25">
      <c r="A683" s="169"/>
      <c r="B683" s="206"/>
      <c r="C683" s="207"/>
      <c r="D683" s="34"/>
      <c r="E683" s="123"/>
      <c r="F683" s="124"/>
      <c r="G683" s="208"/>
      <c r="H683" s="208"/>
      <c r="I683" s="208"/>
      <c r="J683" s="208"/>
      <c r="K683" s="208"/>
      <c r="L683" s="208"/>
      <c r="M683" s="208"/>
      <c r="N683" s="208"/>
      <c r="O683" s="208"/>
      <c r="P683" s="208"/>
      <c r="Q683" s="208"/>
      <c r="R683" s="208"/>
      <c r="S683" s="208"/>
      <c r="T683" s="208"/>
      <c r="U683" s="208"/>
      <c r="V683" s="208"/>
      <c r="W683" s="208"/>
      <c r="X683" s="208"/>
      <c r="Y683" s="208"/>
      <c r="Z683" s="208"/>
      <c r="AA683" s="208"/>
      <c r="AB683" s="208"/>
      <c r="AC683" s="208"/>
      <c r="AD683" s="208"/>
      <c r="AE683" s="208"/>
      <c r="AF683" s="208"/>
      <c r="AG683" s="208"/>
      <c r="AH683" s="208"/>
      <c r="AI683" s="208"/>
      <c r="AJ683" s="208"/>
      <c r="AK683" s="208"/>
      <c r="AL683" s="208"/>
      <c r="AM683" s="208"/>
      <c r="AN683" s="208"/>
      <c r="AO683" s="208"/>
      <c r="AP683" s="208"/>
      <c r="AQ683" s="208"/>
      <c r="AR683" s="208"/>
      <c r="AS683" s="208"/>
      <c r="AT683" s="208"/>
      <c r="AU683" s="208"/>
      <c r="AV683" s="208"/>
      <c r="AW683" s="208"/>
      <c r="AX683" s="208"/>
      <c r="AY683" s="208"/>
      <c r="AZ683" s="208"/>
      <c r="BA683" s="208"/>
      <c r="BB683" s="208"/>
      <c r="BC683" s="208"/>
      <c r="BD683" s="208"/>
      <c r="BE683" s="208"/>
      <c r="BF683" s="208"/>
      <c r="BG683" s="208"/>
    </row>
    <row r="684" spans="1:59" s="149" customFormat="1" ht="28.5" x14ac:dyDescent="0.2">
      <c r="A684" s="137" t="s">
        <v>101</v>
      </c>
      <c r="B684" s="148" t="s">
        <v>174</v>
      </c>
      <c r="C684" s="176" t="s">
        <v>0</v>
      </c>
      <c r="D684" s="174">
        <v>2</v>
      </c>
      <c r="E684" s="164"/>
      <c r="F684" s="129" t="str">
        <f t="shared" ref="F684" si="119">IF(E684&gt;0,E684*D684," ")</f>
        <v xml:space="preserve"> </v>
      </c>
    </row>
    <row r="685" spans="1:59" s="149" customFormat="1" ht="42.75" x14ac:dyDescent="0.2">
      <c r="A685" s="137" t="s">
        <v>101</v>
      </c>
      <c r="B685" s="148" t="s">
        <v>170</v>
      </c>
      <c r="C685" s="176" t="s">
        <v>1</v>
      </c>
      <c r="D685" s="174">
        <v>1</v>
      </c>
      <c r="E685" s="245"/>
      <c r="F685" s="66"/>
    </row>
    <row r="686" spans="1:59" s="158" customFormat="1" ht="18.75" customHeight="1" x14ac:dyDescent="0.2">
      <c r="A686" s="106"/>
      <c r="B686" s="171"/>
      <c r="C686" s="172"/>
      <c r="D686" s="38"/>
      <c r="E686" s="128"/>
      <c r="F686" s="129"/>
      <c r="G686" s="157"/>
      <c r="H686" s="157"/>
      <c r="I686" s="157"/>
      <c r="J686" s="157"/>
      <c r="K686" s="157"/>
      <c r="L686" s="157"/>
      <c r="M686" s="157"/>
      <c r="N686" s="157"/>
      <c r="O686" s="157"/>
      <c r="P686" s="157"/>
      <c r="Q686" s="157"/>
      <c r="R686" s="157"/>
      <c r="S686" s="157"/>
      <c r="T686" s="157"/>
      <c r="U686" s="157"/>
      <c r="V686" s="157"/>
      <c r="W686" s="157"/>
      <c r="X686" s="157"/>
      <c r="Y686" s="157"/>
      <c r="Z686" s="157"/>
      <c r="AA686" s="157"/>
      <c r="AB686" s="157"/>
      <c r="AC686" s="157"/>
      <c r="AD686" s="157"/>
      <c r="AE686" s="157"/>
      <c r="AF686" s="157"/>
      <c r="AG686" s="157"/>
      <c r="AH686" s="157"/>
      <c r="AI686" s="157"/>
      <c r="AJ686" s="157"/>
      <c r="AK686" s="157"/>
      <c r="AL686" s="157"/>
      <c r="AM686" s="157"/>
      <c r="AN686" s="157"/>
      <c r="AO686" s="157"/>
      <c r="AP686" s="157"/>
      <c r="AQ686" s="157"/>
      <c r="AR686" s="157"/>
      <c r="AS686" s="157"/>
      <c r="AT686" s="157"/>
      <c r="AU686" s="157"/>
      <c r="AV686" s="157"/>
      <c r="AW686" s="157"/>
      <c r="AX686" s="157"/>
      <c r="AY686" s="157"/>
      <c r="AZ686" s="157"/>
      <c r="BA686" s="157"/>
      <c r="BB686" s="157"/>
      <c r="BC686" s="157"/>
      <c r="BD686" s="157"/>
      <c r="BE686" s="157"/>
      <c r="BF686" s="157"/>
      <c r="BG686" s="157"/>
    </row>
    <row r="687" spans="1:59" s="168" customFormat="1" ht="15" x14ac:dyDescent="0.25">
      <c r="A687" s="165" t="s">
        <v>294</v>
      </c>
      <c r="B687" s="40" t="s">
        <v>267</v>
      </c>
      <c r="C687" s="166" t="s">
        <v>185</v>
      </c>
      <c r="D687" s="167">
        <v>1</v>
      </c>
      <c r="E687" s="244"/>
      <c r="F687" s="96">
        <f t="shared" ref="F687" si="120">D687*E687</f>
        <v>0</v>
      </c>
    </row>
    <row r="688" spans="1:59" s="158" customFormat="1" ht="16.5" customHeight="1" x14ac:dyDescent="0.2">
      <c r="A688" s="106"/>
      <c r="B688" s="171" t="s">
        <v>186</v>
      </c>
      <c r="C688" s="172"/>
      <c r="D688" s="38" t="s">
        <v>76</v>
      </c>
      <c r="E688" s="128"/>
      <c r="F688" s="129"/>
      <c r="G688" s="157"/>
      <c r="H688" s="157"/>
      <c r="I688" s="157"/>
      <c r="J688" s="157"/>
      <c r="K688" s="157"/>
      <c r="L688" s="157"/>
      <c r="M688" s="157"/>
      <c r="N688" s="157"/>
      <c r="O688" s="157"/>
      <c r="P688" s="157"/>
      <c r="Q688" s="157"/>
      <c r="R688" s="157"/>
      <c r="S688" s="157"/>
      <c r="T688" s="157"/>
      <c r="U688" s="157"/>
      <c r="V688" s="157"/>
      <c r="W688" s="157"/>
      <c r="X688" s="157"/>
      <c r="Y688" s="157"/>
      <c r="Z688" s="157"/>
      <c r="AA688" s="157"/>
      <c r="AB688" s="157"/>
      <c r="AC688" s="157"/>
      <c r="AD688" s="157"/>
      <c r="AE688" s="157"/>
      <c r="AF688" s="157"/>
      <c r="AG688" s="157"/>
      <c r="AH688" s="157"/>
      <c r="AI688" s="157"/>
      <c r="AJ688" s="157"/>
      <c r="AK688" s="157"/>
      <c r="AL688" s="157"/>
      <c r="AM688" s="157"/>
      <c r="AN688" s="157"/>
      <c r="AO688" s="157"/>
      <c r="AP688" s="157"/>
      <c r="AQ688" s="157"/>
      <c r="AR688" s="157"/>
      <c r="AS688" s="157"/>
      <c r="AT688" s="157"/>
      <c r="AU688" s="157"/>
      <c r="AV688" s="157"/>
      <c r="AW688" s="157"/>
      <c r="AX688" s="157"/>
      <c r="AY688" s="157"/>
      <c r="AZ688" s="157"/>
      <c r="BA688" s="157"/>
      <c r="BB688" s="157"/>
      <c r="BC688" s="157"/>
      <c r="BD688" s="157"/>
      <c r="BE688" s="157"/>
      <c r="BF688" s="157"/>
      <c r="BG688" s="157"/>
    </row>
    <row r="689" spans="1:59" s="158" customFormat="1" x14ac:dyDescent="0.2">
      <c r="A689" s="106"/>
      <c r="B689" s="132" t="s">
        <v>115</v>
      </c>
      <c r="C689" s="172"/>
      <c r="D689" s="38"/>
      <c r="E689" s="128"/>
      <c r="F689" s="129"/>
      <c r="G689" s="157"/>
      <c r="H689" s="157"/>
      <c r="I689" s="157"/>
      <c r="J689" s="157"/>
      <c r="K689" s="157"/>
      <c r="L689" s="157"/>
      <c r="M689" s="157"/>
      <c r="N689" s="157"/>
      <c r="O689" s="157"/>
      <c r="P689" s="157"/>
      <c r="Q689" s="157"/>
      <c r="R689" s="157"/>
      <c r="S689" s="157"/>
      <c r="T689" s="157"/>
      <c r="U689" s="157"/>
      <c r="V689" s="157"/>
      <c r="W689" s="157"/>
      <c r="X689" s="157"/>
      <c r="Y689" s="157"/>
      <c r="Z689" s="157"/>
      <c r="AA689" s="157"/>
      <c r="AB689" s="157"/>
      <c r="AC689" s="157"/>
      <c r="AD689" s="157"/>
      <c r="AE689" s="157"/>
      <c r="AF689" s="157"/>
      <c r="AG689" s="157"/>
      <c r="AH689" s="157"/>
      <c r="AI689" s="157"/>
      <c r="AJ689" s="157"/>
      <c r="AK689" s="157"/>
      <c r="AL689" s="157"/>
      <c r="AM689" s="157"/>
      <c r="AN689" s="157"/>
      <c r="AO689" s="157"/>
      <c r="AP689" s="157"/>
      <c r="AQ689" s="157"/>
      <c r="AR689" s="157"/>
      <c r="AS689" s="157"/>
      <c r="AT689" s="157"/>
      <c r="AU689" s="157"/>
      <c r="AV689" s="157"/>
      <c r="AW689" s="157"/>
      <c r="AX689" s="157"/>
      <c r="AY689" s="157"/>
      <c r="AZ689" s="157"/>
      <c r="BA689" s="157"/>
      <c r="BB689" s="157"/>
      <c r="BC689" s="157"/>
      <c r="BD689" s="157"/>
      <c r="BE689" s="157"/>
      <c r="BF689" s="157"/>
      <c r="BG689" s="157"/>
    </row>
    <row r="690" spans="1:59" s="158" customFormat="1" x14ac:dyDescent="0.2">
      <c r="A690" s="106"/>
      <c r="B690" s="132"/>
      <c r="C690" s="172"/>
      <c r="D690" s="38"/>
      <c r="E690" s="128"/>
      <c r="F690" s="129"/>
      <c r="G690" s="157"/>
      <c r="H690" s="157"/>
      <c r="I690" s="157"/>
      <c r="J690" s="157"/>
      <c r="K690" s="157"/>
      <c r="L690" s="157"/>
      <c r="M690" s="157"/>
      <c r="N690" s="157"/>
      <c r="O690" s="157"/>
      <c r="P690" s="157"/>
      <c r="Q690" s="157"/>
      <c r="R690" s="157"/>
      <c r="S690" s="157"/>
      <c r="T690" s="157"/>
      <c r="U690" s="157"/>
      <c r="V690" s="157"/>
      <c r="W690" s="157"/>
      <c r="X690" s="157"/>
      <c r="Y690" s="157"/>
      <c r="Z690" s="157"/>
      <c r="AA690" s="157"/>
      <c r="AB690" s="157"/>
      <c r="AC690" s="157"/>
      <c r="AD690" s="157"/>
      <c r="AE690" s="157"/>
      <c r="AF690" s="157"/>
      <c r="AG690" s="157"/>
      <c r="AH690" s="157"/>
      <c r="AI690" s="157"/>
      <c r="AJ690" s="157"/>
      <c r="AK690" s="157"/>
      <c r="AL690" s="157"/>
      <c r="AM690" s="157"/>
      <c r="AN690" s="157"/>
      <c r="AO690" s="157"/>
      <c r="AP690" s="157"/>
      <c r="AQ690" s="157"/>
      <c r="AR690" s="157"/>
      <c r="AS690" s="157"/>
      <c r="AT690" s="157"/>
      <c r="AU690" s="157"/>
      <c r="AV690" s="157"/>
      <c r="AW690" s="157"/>
      <c r="AX690" s="157"/>
      <c r="AY690" s="157"/>
      <c r="AZ690" s="157"/>
      <c r="BA690" s="157"/>
      <c r="BB690" s="157"/>
      <c r="BC690" s="157"/>
      <c r="BD690" s="157"/>
      <c r="BE690" s="157"/>
      <c r="BF690" s="157"/>
      <c r="BG690" s="157"/>
    </row>
    <row r="691" spans="1:59" s="179" customFormat="1" ht="28.5" x14ac:dyDescent="0.2">
      <c r="A691" s="137" t="s">
        <v>101</v>
      </c>
      <c r="B691" s="177" t="s">
        <v>116</v>
      </c>
      <c r="C691" s="176" t="s">
        <v>0</v>
      </c>
      <c r="D691" s="174">
        <v>1</v>
      </c>
      <c r="E691" s="178"/>
      <c r="F691" s="129"/>
    </row>
    <row r="692" spans="1:59" s="149" customFormat="1" ht="28.5" x14ac:dyDescent="0.2">
      <c r="A692" s="137" t="s">
        <v>101</v>
      </c>
      <c r="B692" s="148" t="s">
        <v>127</v>
      </c>
      <c r="C692" s="176" t="s">
        <v>0</v>
      </c>
      <c r="D692" s="174">
        <v>1</v>
      </c>
      <c r="E692" s="164"/>
      <c r="F692" s="129" t="str">
        <f t="shared" ref="F692:F695" si="121">IF(E692&gt;0,E692*D692," ")</f>
        <v xml:space="preserve"> </v>
      </c>
    </row>
    <row r="693" spans="1:59" s="149" customFormat="1" ht="28.5" x14ac:dyDescent="0.2">
      <c r="A693" s="137" t="s">
        <v>101</v>
      </c>
      <c r="B693" s="148" t="s">
        <v>128</v>
      </c>
      <c r="C693" s="176" t="s">
        <v>0</v>
      </c>
      <c r="D693" s="174">
        <v>1</v>
      </c>
      <c r="E693" s="164"/>
      <c r="F693" s="129" t="str">
        <f t="shared" si="121"/>
        <v xml:space="preserve"> </v>
      </c>
    </row>
    <row r="694" spans="1:59" s="149" customFormat="1" ht="28.5" x14ac:dyDescent="0.2">
      <c r="A694" s="137" t="s">
        <v>101</v>
      </c>
      <c r="B694" s="148" t="s">
        <v>129</v>
      </c>
      <c r="C694" s="176" t="s">
        <v>0</v>
      </c>
      <c r="D694" s="174">
        <v>3</v>
      </c>
      <c r="E694" s="164"/>
      <c r="F694" s="129" t="str">
        <f t="shared" ref="F694" si="122">IF(E694&gt;0,E694*D694," ")</f>
        <v xml:space="preserve"> </v>
      </c>
    </row>
    <row r="695" spans="1:59" s="149" customFormat="1" ht="28.5" x14ac:dyDescent="0.2">
      <c r="A695" s="137" t="s">
        <v>101</v>
      </c>
      <c r="B695" s="148" t="s">
        <v>187</v>
      </c>
      <c r="C695" s="176" t="s">
        <v>0</v>
      </c>
      <c r="D695" s="174">
        <v>3</v>
      </c>
      <c r="E695" s="164"/>
      <c r="F695" s="129" t="str">
        <f t="shared" si="121"/>
        <v xml:space="preserve"> </v>
      </c>
    </row>
    <row r="696" spans="1:59" x14ac:dyDescent="0.2">
      <c r="A696" s="153" t="s">
        <v>101</v>
      </c>
      <c r="B696" s="141" t="s">
        <v>103</v>
      </c>
      <c r="C696" s="201" t="s">
        <v>0</v>
      </c>
      <c r="D696" s="181">
        <v>1</v>
      </c>
      <c r="E696" s="182"/>
      <c r="F696" s="129"/>
    </row>
    <row r="697" spans="1:59" x14ac:dyDescent="0.2">
      <c r="A697" s="153" t="s">
        <v>101</v>
      </c>
      <c r="B697" s="141" t="s">
        <v>104</v>
      </c>
      <c r="C697" s="201" t="s">
        <v>0</v>
      </c>
      <c r="D697" s="181">
        <v>1</v>
      </c>
      <c r="E697" s="182"/>
      <c r="F697" s="129"/>
    </row>
    <row r="698" spans="1:59" x14ac:dyDescent="0.2">
      <c r="A698" s="153" t="s">
        <v>101</v>
      </c>
      <c r="B698" s="141" t="s">
        <v>105</v>
      </c>
      <c r="C698" s="201" t="s">
        <v>0</v>
      </c>
      <c r="D698" s="181">
        <v>3</v>
      </c>
      <c r="E698" s="182"/>
      <c r="F698" s="129"/>
    </row>
    <row r="699" spans="1:59" x14ac:dyDescent="0.2">
      <c r="A699" s="153" t="s">
        <v>101</v>
      </c>
      <c r="B699" s="141" t="s">
        <v>106</v>
      </c>
      <c r="C699" s="201" t="s">
        <v>0</v>
      </c>
      <c r="D699" s="181">
        <v>1</v>
      </c>
      <c r="E699" s="182"/>
      <c r="F699" s="129"/>
    </row>
    <row r="700" spans="1:59" s="140" customFormat="1" ht="28.5" x14ac:dyDescent="0.2">
      <c r="A700" s="137" t="s">
        <v>101</v>
      </c>
      <c r="B700" s="138" t="s">
        <v>84</v>
      </c>
      <c r="C700" s="145" t="s">
        <v>0</v>
      </c>
      <c r="D700" s="4">
        <v>1</v>
      </c>
      <c r="E700" s="139"/>
      <c r="F700" s="129"/>
    </row>
    <row r="701" spans="1:59" s="140" customFormat="1" ht="28.5" x14ac:dyDescent="0.2">
      <c r="A701" s="137" t="s">
        <v>101</v>
      </c>
      <c r="B701" s="138" t="s">
        <v>85</v>
      </c>
      <c r="C701" s="145" t="s">
        <v>0</v>
      </c>
      <c r="D701" s="4">
        <v>1</v>
      </c>
      <c r="E701" s="139"/>
      <c r="F701" s="129"/>
    </row>
    <row r="702" spans="1:59" s="140" customFormat="1" ht="15" x14ac:dyDescent="0.2">
      <c r="A702" s="137" t="s">
        <v>101</v>
      </c>
      <c r="B702" s="138" t="s">
        <v>86</v>
      </c>
      <c r="C702" s="145" t="s">
        <v>0</v>
      </c>
      <c r="D702" s="4">
        <v>1</v>
      </c>
      <c r="E702" s="139"/>
      <c r="F702" s="129"/>
    </row>
    <row r="703" spans="1:59" s="140" customFormat="1" ht="18" customHeight="1" x14ac:dyDescent="0.2">
      <c r="A703" s="137" t="s">
        <v>101</v>
      </c>
      <c r="B703" s="138" t="s">
        <v>87</v>
      </c>
      <c r="C703" s="145" t="s">
        <v>0</v>
      </c>
      <c r="D703" s="4">
        <v>2</v>
      </c>
      <c r="E703" s="139"/>
      <c r="F703" s="129"/>
    </row>
    <row r="704" spans="1:59" s="140" customFormat="1" ht="17.25" customHeight="1" x14ac:dyDescent="0.2">
      <c r="A704" s="137" t="s">
        <v>101</v>
      </c>
      <c r="B704" s="138" t="s">
        <v>88</v>
      </c>
      <c r="C704" s="145" t="s">
        <v>0</v>
      </c>
      <c r="D704" s="4">
        <v>4</v>
      </c>
      <c r="E704" s="139"/>
      <c r="F704" s="129"/>
    </row>
    <row r="705" spans="1:59" s="140" customFormat="1" ht="15" x14ac:dyDescent="0.2">
      <c r="A705" s="137" t="s">
        <v>101</v>
      </c>
      <c r="B705" s="138" t="s">
        <v>89</v>
      </c>
      <c r="C705" s="145" t="s">
        <v>0</v>
      </c>
      <c r="D705" s="4">
        <v>1</v>
      </c>
      <c r="E705" s="139"/>
      <c r="F705" s="129"/>
    </row>
    <row r="706" spans="1:59" s="149" customFormat="1" ht="42.75" x14ac:dyDescent="0.2">
      <c r="A706" s="137" t="s">
        <v>101</v>
      </c>
      <c r="B706" s="148" t="s">
        <v>170</v>
      </c>
      <c r="C706" s="176" t="s">
        <v>1</v>
      </c>
      <c r="D706" s="174">
        <v>1</v>
      </c>
      <c r="E706" s="164"/>
      <c r="F706" s="129" t="str">
        <f t="shared" ref="F706" si="123">IF(E706&gt;0,E706*D706," ")</f>
        <v xml:space="preserve"> </v>
      </c>
    </row>
    <row r="707" spans="1:59" s="18" customFormat="1" x14ac:dyDescent="0.2">
      <c r="A707" s="62"/>
      <c r="B707" s="63"/>
      <c r="C707" s="37"/>
      <c r="D707" s="38"/>
      <c r="E707" s="3"/>
      <c r="F707" s="46"/>
    </row>
    <row r="708" spans="1:59" s="18" customFormat="1" x14ac:dyDescent="0.2">
      <c r="A708" s="74" t="s">
        <v>5</v>
      </c>
      <c r="B708" s="75" t="s">
        <v>3</v>
      </c>
      <c r="C708" s="76" t="s">
        <v>6</v>
      </c>
      <c r="D708" s="77" t="s">
        <v>7</v>
      </c>
      <c r="E708" s="78" t="s">
        <v>8</v>
      </c>
      <c r="F708" s="79" t="s">
        <v>9</v>
      </c>
    </row>
    <row r="709" spans="1:59" s="18" customFormat="1" ht="15" x14ac:dyDescent="0.25">
      <c r="A709" s="64"/>
      <c r="B709" s="36"/>
      <c r="C709" s="37"/>
      <c r="D709" s="38"/>
      <c r="E709" s="39"/>
      <c r="F709" s="22"/>
    </row>
    <row r="710" spans="1:59" s="168" customFormat="1" ht="15" x14ac:dyDescent="0.25">
      <c r="A710" s="165" t="s">
        <v>294</v>
      </c>
      <c r="B710" s="40" t="s">
        <v>188</v>
      </c>
      <c r="C710" s="166" t="s">
        <v>185</v>
      </c>
      <c r="D710" s="167">
        <v>1</v>
      </c>
      <c r="E710" s="244"/>
      <c r="F710" s="96">
        <f t="shared" ref="F710" si="124">D710*E710</f>
        <v>0</v>
      </c>
    </row>
    <row r="711" spans="1:59" s="158" customFormat="1" ht="109.5" customHeight="1" x14ac:dyDescent="0.2">
      <c r="A711" s="106"/>
      <c r="B711" s="171" t="s">
        <v>189</v>
      </c>
      <c r="C711" s="172"/>
      <c r="D711" s="38" t="s">
        <v>76</v>
      </c>
      <c r="E711" s="128"/>
      <c r="F711" s="129"/>
      <c r="G711" s="157"/>
      <c r="H711" s="157"/>
      <c r="I711" s="157"/>
      <c r="J711" s="157"/>
      <c r="K711" s="157"/>
      <c r="L711" s="157"/>
      <c r="M711" s="157"/>
      <c r="N711" s="157"/>
      <c r="O711" s="157"/>
      <c r="P711" s="157"/>
      <c r="Q711" s="157"/>
      <c r="R711" s="157"/>
      <c r="S711" s="157"/>
      <c r="T711" s="157"/>
      <c r="U711" s="157"/>
      <c r="V711" s="157"/>
      <c r="W711" s="157"/>
      <c r="X711" s="157"/>
      <c r="Y711" s="157"/>
      <c r="Z711" s="157"/>
      <c r="AA711" s="157"/>
      <c r="AB711" s="157"/>
      <c r="AC711" s="157"/>
      <c r="AD711" s="157"/>
      <c r="AE711" s="157"/>
      <c r="AF711" s="157"/>
      <c r="AG711" s="157"/>
      <c r="AH711" s="157"/>
      <c r="AI711" s="157"/>
      <c r="AJ711" s="157"/>
      <c r="AK711" s="157"/>
      <c r="AL711" s="157"/>
      <c r="AM711" s="157"/>
      <c r="AN711" s="157"/>
      <c r="AO711" s="157"/>
      <c r="AP711" s="157"/>
      <c r="AQ711" s="157"/>
      <c r="AR711" s="157"/>
      <c r="AS711" s="157"/>
      <c r="AT711" s="157"/>
      <c r="AU711" s="157"/>
      <c r="AV711" s="157"/>
      <c r="AW711" s="157"/>
      <c r="AX711" s="157"/>
      <c r="AY711" s="157"/>
      <c r="AZ711" s="157"/>
      <c r="BA711" s="157"/>
      <c r="BB711" s="157"/>
      <c r="BC711" s="157"/>
      <c r="BD711" s="157"/>
      <c r="BE711" s="157"/>
      <c r="BF711" s="157"/>
      <c r="BG711" s="157"/>
    </row>
    <row r="712" spans="1:59" s="158" customFormat="1" x14ac:dyDescent="0.2">
      <c r="A712" s="106"/>
      <c r="B712" s="132" t="s">
        <v>115</v>
      </c>
      <c r="C712" s="172"/>
      <c r="D712" s="38"/>
      <c r="E712" s="128"/>
      <c r="F712" s="129"/>
      <c r="G712" s="157"/>
      <c r="H712" s="157"/>
      <c r="I712" s="157"/>
      <c r="J712" s="157"/>
      <c r="K712" s="157"/>
      <c r="L712" s="157"/>
      <c r="M712" s="157"/>
      <c r="N712" s="157"/>
      <c r="O712" s="157"/>
      <c r="P712" s="157"/>
      <c r="Q712" s="157"/>
      <c r="R712" s="157"/>
      <c r="S712" s="157"/>
      <c r="T712" s="157"/>
      <c r="U712" s="157"/>
      <c r="V712" s="157"/>
      <c r="W712" s="157"/>
      <c r="X712" s="157"/>
      <c r="Y712" s="157"/>
      <c r="Z712" s="157"/>
      <c r="AA712" s="157"/>
      <c r="AB712" s="157"/>
      <c r="AC712" s="157"/>
      <c r="AD712" s="157"/>
      <c r="AE712" s="157"/>
      <c r="AF712" s="157"/>
      <c r="AG712" s="157"/>
      <c r="AH712" s="157"/>
      <c r="AI712" s="157"/>
      <c r="AJ712" s="157"/>
      <c r="AK712" s="157"/>
      <c r="AL712" s="157"/>
      <c r="AM712" s="157"/>
      <c r="AN712" s="157"/>
      <c r="AO712" s="157"/>
      <c r="AP712" s="157"/>
      <c r="AQ712" s="157"/>
      <c r="AR712" s="157"/>
      <c r="AS712" s="157"/>
      <c r="AT712" s="157"/>
      <c r="AU712" s="157"/>
      <c r="AV712" s="157"/>
      <c r="AW712" s="157"/>
      <c r="AX712" s="157"/>
      <c r="AY712" s="157"/>
      <c r="AZ712" s="157"/>
      <c r="BA712" s="157"/>
      <c r="BB712" s="157"/>
      <c r="BC712" s="157"/>
      <c r="BD712" s="157"/>
      <c r="BE712" s="157"/>
      <c r="BF712" s="157"/>
      <c r="BG712" s="157"/>
    </row>
    <row r="713" spans="1:59" ht="73.5" customHeight="1" x14ac:dyDescent="0.2">
      <c r="A713" s="137" t="s">
        <v>101</v>
      </c>
      <c r="B713" s="203" t="s">
        <v>190</v>
      </c>
      <c r="C713" s="204" t="s">
        <v>183</v>
      </c>
      <c r="D713" s="174">
        <v>1</v>
      </c>
      <c r="F713" s="205"/>
    </row>
    <row r="714" spans="1:59" s="149" customFormat="1" ht="43.5" thickBot="1" x14ac:dyDescent="0.25">
      <c r="A714" s="137" t="s">
        <v>101</v>
      </c>
      <c r="B714" s="148" t="s">
        <v>170</v>
      </c>
      <c r="C714" s="176" t="s">
        <v>1</v>
      </c>
      <c r="D714" s="174">
        <v>1</v>
      </c>
      <c r="E714" s="164"/>
      <c r="F714" s="129"/>
    </row>
    <row r="715" spans="1:59" s="18" customFormat="1" ht="15.75" thickTop="1" x14ac:dyDescent="0.25">
      <c r="A715" s="41"/>
      <c r="B715" s="70" t="s">
        <v>191</v>
      </c>
      <c r="C715" s="71"/>
      <c r="D715" s="72"/>
      <c r="E715" s="42"/>
      <c r="F715" s="43">
        <f>SUM(F568,F671,F680,F687,F710)</f>
        <v>0</v>
      </c>
    </row>
    <row r="716" spans="1:59" s="18" customFormat="1" ht="15" x14ac:dyDescent="0.25">
      <c r="A716" s="16"/>
      <c r="B716" s="80"/>
      <c r="C716" s="20"/>
      <c r="D716" s="21"/>
      <c r="E716" s="3"/>
      <c r="F716" s="46"/>
    </row>
    <row r="717" spans="1:59" s="18" customFormat="1" ht="15" x14ac:dyDescent="0.25">
      <c r="A717" s="16"/>
      <c r="B717" s="80"/>
      <c r="C717" s="20"/>
      <c r="D717" s="21"/>
      <c r="E717" s="3"/>
      <c r="F717" s="46"/>
    </row>
    <row r="718" spans="1:59" s="18" customFormat="1" x14ac:dyDescent="0.2">
      <c r="A718" s="74" t="s">
        <v>5</v>
      </c>
      <c r="B718" s="75" t="s">
        <v>3</v>
      </c>
      <c r="C718" s="76" t="s">
        <v>6</v>
      </c>
      <c r="D718" s="77" t="s">
        <v>7</v>
      </c>
      <c r="E718" s="78" t="s">
        <v>8</v>
      </c>
      <c r="F718" s="79" t="s">
        <v>9</v>
      </c>
    </row>
    <row r="719" spans="1:59" s="18" customFormat="1" x14ac:dyDescent="0.2">
      <c r="A719" s="62"/>
      <c r="B719" s="63"/>
      <c r="C719" s="37"/>
      <c r="D719" s="38"/>
      <c r="E719" s="3"/>
      <c r="F719" s="46"/>
    </row>
    <row r="720" spans="1:59" s="18" customFormat="1" ht="15" x14ac:dyDescent="0.25">
      <c r="A720" s="16" t="s">
        <v>290</v>
      </c>
      <c r="B720" s="40" t="s">
        <v>192</v>
      </c>
      <c r="C720" s="20"/>
      <c r="D720" s="21"/>
      <c r="E720" s="17"/>
      <c r="F720" s="22"/>
    </row>
    <row r="721" spans="1:6" x14ac:dyDescent="0.2">
      <c r="A721" s="202"/>
      <c r="D721" s="211"/>
      <c r="F721" s="205"/>
    </row>
    <row r="722" spans="1:6" ht="15" x14ac:dyDescent="0.2">
      <c r="B722" s="213" t="s">
        <v>10</v>
      </c>
    </row>
    <row r="723" spans="1:6" ht="30.75" customHeight="1" x14ac:dyDescent="0.2">
      <c r="A723" s="202"/>
      <c r="B723" s="327" t="s">
        <v>268</v>
      </c>
      <c r="C723" s="327"/>
      <c r="D723" s="327"/>
      <c r="E723" s="327"/>
      <c r="F723" s="327"/>
    </row>
    <row r="725" spans="1:6" s="303" customFormat="1" ht="71.25" x14ac:dyDescent="0.2">
      <c r="A725" s="25" t="s">
        <v>291</v>
      </c>
      <c r="B725" s="299" t="s">
        <v>597</v>
      </c>
      <c r="C725" s="321" t="s">
        <v>185</v>
      </c>
      <c r="D725" s="322">
        <v>1</v>
      </c>
      <c r="E725" s="323"/>
      <c r="F725" s="324">
        <f t="shared" ref="F725" si="125">D725*E725</f>
        <v>0</v>
      </c>
    </row>
    <row r="726" spans="1:6" s="303" customFormat="1" ht="28.5" x14ac:dyDescent="0.2">
      <c r="A726" s="304" t="s">
        <v>101</v>
      </c>
      <c r="B726" s="299" t="s">
        <v>598</v>
      </c>
      <c r="C726" s="305"/>
      <c r="D726" s="306"/>
      <c r="E726" s="307" t="str">
        <f>IF(C726=0," ",C726*D726)</f>
        <v xml:space="preserve"> </v>
      </c>
      <c r="F726" s="308"/>
    </row>
    <row r="727" spans="1:6" s="303" customFormat="1" ht="57" x14ac:dyDescent="0.2">
      <c r="A727" s="304" t="s">
        <v>101</v>
      </c>
      <c r="B727" s="299" t="s">
        <v>599</v>
      </c>
      <c r="C727" s="305"/>
      <c r="D727" s="306"/>
      <c r="E727" s="307"/>
      <c r="F727" s="308"/>
    </row>
    <row r="728" spans="1:6" s="303" customFormat="1" ht="57" x14ac:dyDescent="0.2">
      <c r="A728" s="304" t="s">
        <v>101</v>
      </c>
      <c r="B728" s="299" t="s">
        <v>600</v>
      </c>
      <c r="C728" s="305"/>
      <c r="D728" s="306"/>
      <c r="E728" s="307"/>
      <c r="F728" s="308"/>
    </row>
    <row r="729" spans="1:6" s="303" customFormat="1" ht="71.25" x14ac:dyDescent="0.2">
      <c r="A729" s="304" t="s">
        <v>101</v>
      </c>
      <c r="B729" s="299" t="s">
        <v>601</v>
      </c>
      <c r="C729" s="305"/>
      <c r="D729" s="306"/>
      <c r="E729" s="307"/>
      <c r="F729" s="308"/>
    </row>
    <row r="730" spans="1:6" s="303" customFormat="1" ht="28.5" x14ac:dyDescent="0.2">
      <c r="A730" s="304" t="s">
        <v>101</v>
      </c>
      <c r="B730" s="299" t="s">
        <v>602</v>
      </c>
      <c r="C730" s="305"/>
      <c r="D730" s="306"/>
      <c r="E730" s="307"/>
      <c r="F730" s="308"/>
    </row>
    <row r="731" spans="1:6" s="303" customFormat="1" x14ac:dyDescent="0.2">
      <c r="A731" s="298"/>
      <c r="B731" s="299"/>
      <c r="C731" s="300"/>
      <c r="D731" s="301"/>
      <c r="E731" s="310"/>
      <c r="F731" s="302" t="str">
        <f>IF(E731=0," ",D731*E731)</f>
        <v xml:space="preserve"> </v>
      </c>
    </row>
    <row r="732" spans="1:6" s="309" customFormat="1" ht="28.5" x14ac:dyDescent="0.2">
      <c r="A732" s="298"/>
      <c r="B732" s="311" t="s">
        <v>603</v>
      </c>
      <c r="C732" s="300"/>
      <c r="D732" s="301"/>
      <c r="E732" s="310"/>
      <c r="F732" s="302"/>
    </row>
    <row r="733" spans="1:6" s="309" customFormat="1" ht="117.75" customHeight="1" x14ac:dyDescent="0.2">
      <c r="A733" s="312" t="s">
        <v>83</v>
      </c>
      <c r="B733" s="311" t="s">
        <v>625</v>
      </c>
      <c r="C733" s="325" t="s">
        <v>0</v>
      </c>
      <c r="D733" s="326">
        <v>1</v>
      </c>
      <c r="E733" s="310"/>
      <c r="F733" s="302"/>
    </row>
    <row r="734" spans="1:6" s="317" customFormat="1" ht="19.5" customHeight="1" x14ac:dyDescent="0.2">
      <c r="A734" s="313" t="s">
        <v>83</v>
      </c>
      <c r="B734" s="314" t="s">
        <v>604</v>
      </c>
      <c r="C734" s="314"/>
      <c r="D734" s="314"/>
      <c r="E734" s="315"/>
      <c r="F734" s="316"/>
    </row>
    <row r="735" spans="1:6" s="309" customFormat="1" ht="28.5" x14ac:dyDescent="0.2">
      <c r="A735" s="312" t="s">
        <v>83</v>
      </c>
      <c r="B735" s="311" t="s">
        <v>610</v>
      </c>
      <c r="C735" s="325" t="s">
        <v>0</v>
      </c>
      <c r="D735" s="326">
        <v>1</v>
      </c>
      <c r="E735" s="310"/>
      <c r="F735" s="302"/>
    </row>
    <row r="736" spans="1:6" s="112" customFormat="1" x14ac:dyDescent="0.2">
      <c r="A736" s="115"/>
      <c r="B736" s="318" t="s">
        <v>611</v>
      </c>
      <c r="C736" s="325" t="s">
        <v>0</v>
      </c>
      <c r="D736" s="326">
        <v>6</v>
      </c>
      <c r="E736" s="296"/>
      <c r="F736" s="297"/>
    </row>
    <row r="737" spans="1:6" s="309" customFormat="1" x14ac:dyDescent="0.2">
      <c r="A737" s="312" t="s">
        <v>83</v>
      </c>
      <c r="B737" s="311" t="s">
        <v>612</v>
      </c>
      <c r="C737" s="325" t="s">
        <v>0</v>
      </c>
      <c r="D737" s="326">
        <v>2</v>
      </c>
      <c r="E737" s="310"/>
      <c r="F737" s="302"/>
    </row>
    <row r="738" spans="1:6" s="309" customFormat="1" x14ac:dyDescent="0.2">
      <c r="A738" s="312" t="s">
        <v>83</v>
      </c>
      <c r="B738" s="328" t="s">
        <v>618</v>
      </c>
      <c r="C738" s="325" t="s">
        <v>0</v>
      </c>
      <c r="D738" s="326">
        <v>1</v>
      </c>
      <c r="E738" s="310"/>
      <c r="F738" s="302"/>
    </row>
    <row r="739" spans="1:6" s="309" customFormat="1" ht="28.5" x14ac:dyDescent="0.2">
      <c r="A739" s="312" t="s">
        <v>83</v>
      </c>
      <c r="B739" s="311" t="s">
        <v>613</v>
      </c>
      <c r="C739" s="325" t="s">
        <v>0</v>
      </c>
      <c r="D739" s="326">
        <v>1</v>
      </c>
      <c r="E739" s="310"/>
      <c r="F739" s="302"/>
    </row>
    <row r="740" spans="1:6" s="309" customFormat="1" ht="28.5" x14ac:dyDescent="0.2">
      <c r="A740" s="312" t="s">
        <v>83</v>
      </c>
      <c r="B740" s="311" t="s">
        <v>614</v>
      </c>
      <c r="C740" s="325" t="s">
        <v>0</v>
      </c>
      <c r="D740" s="326">
        <v>1</v>
      </c>
      <c r="E740" s="310"/>
      <c r="F740" s="302"/>
    </row>
    <row r="741" spans="1:6" s="303" customFormat="1" x14ac:dyDescent="0.2">
      <c r="A741" s="312"/>
      <c r="B741" s="319"/>
      <c r="C741" s="312"/>
      <c r="D741" s="320"/>
      <c r="E741" s="310"/>
      <c r="F741" s="302"/>
    </row>
    <row r="742" spans="1:6" s="18" customFormat="1" x14ac:dyDescent="0.2">
      <c r="A742" s="74" t="s">
        <v>5</v>
      </c>
      <c r="B742" s="75" t="s">
        <v>3</v>
      </c>
      <c r="C742" s="76" t="s">
        <v>6</v>
      </c>
      <c r="D742" s="77" t="s">
        <v>7</v>
      </c>
      <c r="E742" s="78" t="s">
        <v>8</v>
      </c>
      <c r="F742" s="79" t="s">
        <v>9</v>
      </c>
    </row>
    <row r="743" spans="1:6" s="18" customFormat="1" x14ac:dyDescent="0.2">
      <c r="A743" s="62"/>
      <c r="B743" s="63"/>
      <c r="C743" s="37"/>
      <c r="D743" s="38"/>
      <c r="E743" s="3"/>
      <c r="F743" s="46"/>
    </row>
    <row r="744" spans="1:6" s="303" customFormat="1" ht="70.5" customHeight="1" x14ac:dyDescent="0.2">
      <c r="A744" s="25" t="s">
        <v>293</v>
      </c>
      <c r="B744" s="299" t="s">
        <v>605</v>
      </c>
      <c r="C744" s="300" t="s">
        <v>1</v>
      </c>
      <c r="D744" s="301">
        <v>1</v>
      </c>
      <c r="E744" s="302"/>
      <c r="F744" s="329">
        <f t="shared" ref="F744" si="126">D744*E744</f>
        <v>0</v>
      </c>
    </row>
    <row r="745" spans="1:6" s="303" customFormat="1" ht="71.25" customHeight="1" x14ac:dyDescent="0.2">
      <c r="A745" s="304"/>
      <c r="B745" s="299" t="s">
        <v>606</v>
      </c>
      <c r="C745" s="305"/>
      <c r="D745" s="306"/>
      <c r="E745" s="307" t="str">
        <f>IF(C745=0," ",C745*D745)</f>
        <v xml:space="preserve"> </v>
      </c>
      <c r="F745" s="308"/>
    </row>
    <row r="746" spans="1:6" s="303" customFormat="1" ht="131.25" customHeight="1" x14ac:dyDescent="0.2">
      <c r="A746" s="304"/>
      <c r="B746" s="299" t="s">
        <v>607</v>
      </c>
      <c r="C746" s="305"/>
      <c r="D746" s="306"/>
      <c r="E746" s="307"/>
      <c r="F746" s="308"/>
    </row>
    <row r="747" spans="1:6" s="303" customFormat="1" ht="86.25" customHeight="1" x14ac:dyDescent="0.2">
      <c r="A747" s="304"/>
      <c r="B747" s="299" t="s">
        <v>608</v>
      </c>
      <c r="C747" s="305"/>
      <c r="D747" s="306"/>
      <c r="E747" s="307"/>
      <c r="F747" s="308"/>
    </row>
    <row r="748" spans="1:6" s="303" customFormat="1" x14ac:dyDescent="0.2">
      <c r="A748" s="312"/>
      <c r="B748" s="319"/>
      <c r="C748" s="312"/>
      <c r="D748" s="320"/>
      <c r="E748" s="310"/>
      <c r="F748" s="302"/>
    </row>
    <row r="749" spans="1:6" s="303" customFormat="1" ht="42.75" x14ac:dyDescent="0.2">
      <c r="A749" s="25" t="s">
        <v>292</v>
      </c>
      <c r="B749" s="299" t="s">
        <v>609</v>
      </c>
      <c r="C749" s="300" t="s">
        <v>1</v>
      </c>
      <c r="D749" s="301">
        <v>1</v>
      </c>
      <c r="E749" s="302"/>
      <c r="F749" s="329">
        <f t="shared" ref="F749" si="127">D749*E749</f>
        <v>0</v>
      </c>
    </row>
    <row r="750" spans="1:6" s="18" customFormat="1" x14ac:dyDescent="0.2">
      <c r="A750" s="62"/>
      <c r="B750" s="63"/>
      <c r="C750" s="37"/>
      <c r="D750" s="38"/>
      <c r="E750" s="3"/>
      <c r="F750" s="46"/>
    </row>
    <row r="751" spans="1:6" ht="45.75" customHeight="1" x14ac:dyDescent="0.25">
      <c r="A751" s="25" t="s">
        <v>619</v>
      </c>
      <c r="B751" s="203" t="s">
        <v>236</v>
      </c>
      <c r="C751" s="217" t="s">
        <v>183</v>
      </c>
      <c r="D751" s="218">
        <v>1</v>
      </c>
      <c r="E751" s="246"/>
      <c r="F751" s="96">
        <f t="shared" ref="F751" si="128">D751*E751</f>
        <v>0</v>
      </c>
    </row>
    <row r="752" spans="1:6" ht="57" x14ac:dyDescent="0.2">
      <c r="A752" s="202" t="s">
        <v>101</v>
      </c>
      <c r="B752" s="203" t="s">
        <v>621</v>
      </c>
      <c r="C752" s="204" t="s">
        <v>183</v>
      </c>
      <c r="D752" s="215">
        <v>1</v>
      </c>
      <c r="F752" s="205"/>
    </row>
    <row r="753" spans="1:59" ht="57" x14ac:dyDescent="0.2">
      <c r="A753" s="202" t="s">
        <v>101</v>
      </c>
      <c r="B753" s="203" t="s">
        <v>620</v>
      </c>
      <c r="C753" s="204" t="s">
        <v>183</v>
      </c>
      <c r="D753" s="215">
        <v>1</v>
      </c>
      <c r="F753" s="205"/>
    </row>
    <row r="754" spans="1:59" ht="43.5" thickBot="1" x14ac:dyDescent="0.25">
      <c r="A754" s="202" t="s">
        <v>101</v>
      </c>
      <c r="B754" s="203" t="s">
        <v>184</v>
      </c>
      <c r="C754" s="204" t="s">
        <v>183</v>
      </c>
      <c r="D754" s="215">
        <v>1</v>
      </c>
      <c r="F754" s="205"/>
    </row>
    <row r="755" spans="1:59" s="18" customFormat="1" ht="30.75" thickTop="1" x14ac:dyDescent="0.25">
      <c r="A755" s="41"/>
      <c r="B755" s="70" t="s">
        <v>193</v>
      </c>
      <c r="C755" s="71"/>
      <c r="D755" s="72"/>
      <c r="E755" s="42"/>
      <c r="F755" s="43">
        <f>SUM(F725,F744,F749,F751)</f>
        <v>0</v>
      </c>
    </row>
    <row r="756" spans="1:59" s="18" customFormat="1" x14ac:dyDescent="0.2">
      <c r="A756" s="74" t="s">
        <v>5</v>
      </c>
      <c r="B756" s="75" t="s">
        <v>3</v>
      </c>
      <c r="C756" s="76" t="s">
        <v>6</v>
      </c>
      <c r="D756" s="77" t="s">
        <v>7</v>
      </c>
      <c r="E756" s="78" t="s">
        <v>8</v>
      </c>
      <c r="F756" s="79" t="s">
        <v>9</v>
      </c>
    </row>
    <row r="757" spans="1:59" s="18" customFormat="1" x14ac:dyDescent="0.2">
      <c r="A757" s="62"/>
      <c r="B757" s="63"/>
      <c r="C757" s="37"/>
      <c r="D757" s="38"/>
      <c r="E757" s="3"/>
      <c r="F757" s="46"/>
    </row>
    <row r="758" spans="1:59" s="18" customFormat="1" ht="15" x14ac:dyDescent="0.25">
      <c r="A758" s="16" t="s">
        <v>282</v>
      </c>
      <c r="B758" s="40" t="s">
        <v>201</v>
      </c>
      <c r="C758" s="20"/>
      <c r="D758" s="21"/>
      <c r="E758" s="17"/>
      <c r="F758" s="22"/>
    </row>
    <row r="759" spans="1:59" s="18" customFormat="1" ht="15" x14ac:dyDescent="0.25">
      <c r="A759" s="64"/>
      <c r="B759" s="32"/>
      <c r="C759" s="33"/>
      <c r="D759" s="34"/>
      <c r="E759" s="17"/>
      <c r="F759" s="22"/>
    </row>
    <row r="760" spans="1:59" s="149" customFormat="1" ht="28.5" x14ac:dyDescent="0.2">
      <c r="A760" s="25" t="s">
        <v>283</v>
      </c>
      <c r="B760" s="148" t="s">
        <v>194</v>
      </c>
      <c r="C760" s="210" t="s">
        <v>183</v>
      </c>
      <c r="D760" s="216">
        <v>1</v>
      </c>
      <c r="E760" s="235"/>
      <c r="F760" s="66">
        <f t="shared" ref="F760" si="129">D760*E760</f>
        <v>0</v>
      </c>
    </row>
    <row r="761" spans="1:59" s="158" customFormat="1" ht="15" x14ac:dyDescent="0.2">
      <c r="A761" s="155"/>
      <c r="B761" s="161"/>
      <c r="C761" s="219"/>
      <c r="D761" s="38"/>
      <c r="E761" s="233"/>
      <c r="F761" s="66"/>
      <c r="G761" s="157"/>
      <c r="H761" s="157"/>
      <c r="I761" s="157"/>
      <c r="J761" s="157"/>
      <c r="K761" s="157"/>
      <c r="L761" s="157"/>
      <c r="M761" s="157"/>
      <c r="N761" s="157"/>
      <c r="O761" s="157"/>
      <c r="P761" s="157"/>
      <c r="Q761" s="157"/>
      <c r="R761" s="157"/>
      <c r="S761" s="157"/>
      <c r="T761" s="157"/>
      <c r="U761" s="157"/>
      <c r="V761" s="157"/>
      <c r="W761" s="157"/>
      <c r="X761" s="157"/>
      <c r="Y761" s="157"/>
      <c r="Z761" s="157"/>
      <c r="AA761" s="157"/>
      <c r="AB761" s="157"/>
      <c r="AC761" s="157"/>
      <c r="AD761" s="157"/>
      <c r="AE761" s="157"/>
      <c r="AF761" s="157"/>
      <c r="AG761" s="157"/>
      <c r="AH761" s="157"/>
      <c r="AI761" s="157"/>
      <c r="AJ761" s="157"/>
      <c r="AK761" s="157"/>
      <c r="AL761" s="157"/>
      <c r="AM761" s="157"/>
      <c r="AN761" s="157"/>
      <c r="AO761" s="157"/>
      <c r="AP761" s="157"/>
      <c r="AQ761" s="157"/>
      <c r="AR761" s="157"/>
      <c r="AS761" s="157"/>
      <c r="AT761" s="157"/>
      <c r="AU761" s="157"/>
      <c r="AV761" s="157"/>
      <c r="AW761" s="157"/>
      <c r="AX761" s="157"/>
      <c r="AY761" s="157"/>
      <c r="AZ761" s="157"/>
      <c r="BA761" s="157"/>
      <c r="BB761" s="157"/>
      <c r="BC761" s="157"/>
      <c r="BD761" s="157"/>
      <c r="BE761" s="157"/>
      <c r="BF761" s="157"/>
      <c r="BG761" s="157"/>
    </row>
    <row r="762" spans="1:59" s="149" customFormat="1" ht="28.5" x14ac:dyDescent="0.2">
      <c r="A762" s="25" t="s">
        <v>284</v>
      </c>
      <c r="B762" s="148" t="s">
        <v>195</v>
      </c>
      <c r="C762" s="210" t="s">
        <v>183</v>
      </c>
      <c r="D762" s="216">
        <v>1</v>
      </c>
      <c r="E762" s="235"/>
      <c r="F762" s="66">
        <f t="shared" ref="F762" si="130">D762*E762</f>
        <v>0</v>
      </c>
    </row>
    <row r="763" spans="1:59" s="158" customFormat="1" ht="15" x14ac:dyDescent="0.2">
      <c r="A763" s="155"/>
      <c r="B763" s="161"/>
      <c r="C763" s="219"/>
      <c r="D763" s="38"/>
      <c r="E763" s="233"/>
      <c r="F763" s="66"/>
      <c r="G763" s="157"/>
      <c r="H763" s="157"/>
      <c r="I763" s="157"/>
      <c r="J763" s="157"/>
      <c r="K763" s="157"/>
      <c r="L763" s="157"/>
      <c r="M763" s="157"/>
      <c r="N763" s="157"/>
      <c r="O763" s="157"/>
      <c r="P763" s="157"/>
      <c r="Q763" s="157"/>
      <c r="R763" s="157"/>
      <c r="S763" s="157"/>
      <c r="T763" s="157"/>
      <c r="U763" s="157"/>
      <c r="V763" s="157"/>
      <c r="W763" s="157"/>
      <c r="X763" s="157"/>
      <c r="Y763" s="157"/>
      <c r="Z763" s="157"/>
      <c r="AA763" s="157"/>
      <c r="AB763" s="157"/>
      <c r="AC763" s="157"/>
      <c r="AD763" s="157"/>
      <c r="AE763" s="157"/>
      <c r="AF763" s="157"/>
      <c r="AG763" s="157"/>
      <c r="AH763" s="157"/>
      <c r="AI763" s="157"/>
      <c r="AJ763" s="157"/>
      <c r="AK763" s="157"/>
      <c r="AL763" s="157"/>
      <c r="AM763" s="157"/>
      <c r="AN763" s="157"/>
      <c r="AO763" s="157"/>
      <c r="AP763" s="157"/>
      <c r="AQ763" s="157"/>
      <c r="AR763" s="157"/>
      <c r="AS763" s="157"/>
      <c r="AT763" s="157"/>
      <c r="AU763" s="157"/>
      <c r="AV763" s="157"/>
      <c r="AW763" s="157"/>
      <c r="AX763" s="157"/>
      <c r="AY763" s="157"/>
      <c r="AZ763" s="157"/>
      <c r="BA763" s="157"/>
      <c r="BB763" s="157"/>
      <c r="BC763" s="157"/>
      <c r="BD763" s="157"/>
      <c r="BE763" s="157"/>
      <c r="BF763" s="157"/>
      <c r="BG763" s="157"/>
    </row>
    <row r="764" spans="1:59" s="149" customFormat="1" ht="28.5" x14ac:dyDescent="0.2">
      <c r="A764" s="25" t="s">
        <v>285</v>
      </c>
      <c r="B764" s="148" t="s">
        <v>196</v>
      </c>
      <c r="C764" s="210" t="s">
        <v>183</v>
      </c>
      <c r="D764" s="216">
        <v>1</v>
      </c>
      <c r="E764" s="235"/>
      <c r="F764" s="66">
        <f t="shared" ref="F764" si="131">D764*E764</f>
        <v>0</v>
      </c>
    </row>
    <row r="765" spans="1:59" s="149" customFormat="1" x14ac:dyDescent="0.2">
      <c r="A765" s="138"/>
      <c r="B765" s="148"/>
      <c r="C765" s="220"/>
      <c r="D765" s="151"/>
      <c r="E765" s="235"/>
      <c r="F765" s="66"/>
    </row>
    <row r="766" spans="1:59" s="149" customFormat="1" ht="28.5" x14ac:dyDescent="0.2">
      <c r="A766" s="25" t="s">
        <v>286</v>
      </c>
      <c r="B766" s="148" t="s">
        <v>197</v>
      </c>
      <c r="C766" s="210" t="s">
        <v>183</v>
      </c>
      <c r="D766" s="216">
        <v>1</v>
      </c>
      <c r="E766" s="235"/>
      <c r="F766" s="66">
        <f t="shared" ref="F766" si="132">D766*E766</f>
        <v>0</v>
      </c>
    </row>
    <row r="767" spans="1:59" s="149" customFormat="1" x14ac:dyDescent="0.2">
      <c r="A767" s="138"/>
      <c r="B767" s="148"/>
      <c r="C767" s="220"/>
      <c r="D767" s="151"/>
      <c r="E767" s="235"/>
      <c r="F767" s="66"/>
    </row>
    <row r="768" spans="1:59" s="149" customFormat="1" ht="17.25" customHeight="1" x14ac:dyDescent="0.2">
      <c r="A768" s="25" t="s">
        <v>287</v>
      </c>
      <c r="B768" s="148" t="s">
        <v>198</v>
      </c>
      <c r="C768" s="210" t="s">
        <v>183</v>
      </c>
      <c r="D768" s="216">
        <v>1</v>
      </c>
      <c r="E768" s="235"/>
      <c r="F768" s="66">
        <f t="shared" ref="F768" si="133">D768*E768</f>
        <v>0</v>
      </c>
    </row>
    <row r="769" spans="1:6" s="149" customFormat="1" x14ac:dyDescent="0.2">
      <c r="A769" s="138"/>
      <c r="B769" s="148"/>
      <c r="C769" s="220"/>
      <c r="D769" s="151"/>
      <c r="E769" s="235"/>
      <c r="F769" s="66"/>
    </row>
    <row r="770" spans="1:6" s="149" customFormat="1" x14ac:dyDescent="0.2">
      <c r="A770" s="25" t="s">
        <v>288</v>
      </c>
      <c r="B770" s="148" t="s">
        <v>199</v>
      </c>
      <c r="C770" s="210" t="s">
        <v>183</v>
      </c>
      <c r="D770" s="216">
        <v>1</v>
      </c>
      <c r="E770" s="235"/>
      <c r="F770" s="66">
        <f t="shared" ref="F770" si="134">D770*E770</f>
        <v>0</v>
      </c>
    </row>
    <row r="771" spans="1:6" s="149" customFormat="1" x14ac:dyDescent="0.2">
      <c r="A771" s="138"/>
      <c r="B771" s="148"/>
      <c r="C771" s="210"/>
      <c r="D771" s="216"/>
      <c r="E771" s="235"/>
      <c r="F771" s="66"/>
    </row>
    <row r="772" spans="1:6" s="149" customFormat="1" ht="15" thickBot="1" x14ac:dyDescent="0.25">
      <c r="A772" s="25" t="s">
        <v>289</v>
      </c>
      <c r="B772" s="148" t="s">
        <v>200</v>
      </c>
      <c r="C772" s="210" t="s">
        <v>183</v>
      </c>
      <c r="D772" s="216">
        <v>1</v>
      </c>
      <c r="E772" s="235"/>
      <c r="F772" s="66">
        <f t="shared" ref="F772" si="135">D772*E772</f>
        <v>0</v>
      </c>
    </row>
    <row r="773" spans="1:6" s="18" customFormat="1" ht="15.75" thickTop="1" x14ac:dyDescent="0.25">
      <c r="A773" s="41"/>
      <c r="B773" s="70" t="s">
        <v>202</v>
      </c>
      <c r="C773" s="71"/>
      <c r="D773" s="72"/>
      <c r="E773" s="42"/>
      <c r="F773" s="43">
        <f>SUM(F760:F772)</f>
        <v>0</v>
      </c>
    </row>
    <row r="774" spans="1:6" s="18" customFormat="1" ht="15" x14ac:dyDescent="0.25">
      <c r="A774" s="16"/>
      <c r="B774" s="80"/>
      <c r="C774" s="20"/>
      <c r="D774" s="21"/>
      <c r="E774" s="3"/>
      <c r="F774" s="46"/>
    </row>
    <row r="775" spans="1:6" s="18" customFormat="1" ht="15" x14ac:dyDescent="0.25">
      <c r="A775" s="16"/>
      <c r="B775" s="80"/>
      <c r="C775" s="20"/>
      <c r="D775" s="21"/>
      <c r="E775" s="3"/>
      <c r="F775" s="46"/>
    </row>
    <row r="776" spans="1:6" s="18" customFormat="1" ht="15" x14ac:dyDescent="0.25">
      <c r="A776" s="16" t="s">
        <v>281</v>
      </c>
      <c r="B776" s="40" t="s">
        <v>208</v>
      </c>
      <c r="C776" s="20"/>
      <c r="D776" s="21"/>
      <c r="E776" s="17"/>
      <c r="F776" s="22"/>
    </row>
    <row r="777" spans="1:6" s="18" customFormat="1" ht="15" x14ac:dyDescent="0.25">
      <c r="A777" s="64"/>
      <c r="B777" s="32"/>
      <c r="C777" s="33"/>
      <c r="D777" s="34"/>
      <c r="E777" s="17"/>
      <c r="F777" s="22"/>
    </row>
    <row r="778" spans="1:6" s="149" customFormat="1" ht="43.5" thickBot="1" x14ac:dyDescent="0.25">
      <c r="A778" s="25" t="s">
        <v>280</v>
      </c>
      <c r="B778" s="148" t="s">
        <v>451</v>
      </c>
      <c r="C778" s="210" t="s">
        <v>183</v>
      </c>
      <c r="D778" s="216">
        <v>1</v>
      </c>
      <c r="E778" s="235"/>
      <c r="F778" s="66">
        <f t="shared" ref="F778" si="136">D778*E778</f>
        <v>0</v>
      </c>
    </row>
    <row r="779" spans="1:6" s="18" customFormat="1" ht="15.75" thickTop="1" x14ac:dyDescent="0.25">
      <c r="A779" s="41"/>
      <c r="B779" s="70" t="s">
        <v>209</v>
      </c>
      <c r="C779" s="71"/>
      <c r="D779" s="72"/>
      <c r="E779" s="42"/>
      <c r="F779" s="43">
        <f>SUM(F778)</f>
        <v>0</v>
      </c>
    </row>
    <row r="780" spans="1:6" s="18" customFormat="1" ht="15" x14ac:dyDescent="0.25">
      <c r="A780" s="16"/>
      <c r="B780" s="80"/>
      <c r="C780" s="20"/>
      <c r="D780" s="21"/>
      <c r="E780" s="3"/>
      <c r="F780" s="46"/>
    </row>
    <row r="781" spans="1:6" s="149" customFormat="1" x14ac:dyDescent="0.2">
      <c r="A781" s="138"/>
      <c r="B781" s="148"/>
      <c r="C781" s="210"/>
      <c r="D781" s="211"/>
      <c r="E781" s="164"/>
      <c r="F781" s="129"/>
    </row>
    <row r="782" spans="1:6" s="48" customFormat="1" x14ac:dyDescent="0.2">
      <c r="A782" s="47" t="s">
        <v>622</v>
      </c>
      <c r="C782" s="221" t="s">
        <v>206</v>
      </c>
      <c r="D782" s="50"/>
      <c r="E782" s="51"/>
      <c r="F782" s="52"/>
    </row>
    <row r="783" spans="1:6" s="48" customFormat="1" x14ac:dyDescent="0.2">
      <c r="A783" s="47"/>
      <c r="C783" s="221" t="s">
        <v>207</v>
      </c>
      <c r="D783" s="50"/>
      <c r="E783" s="51"/>
      <c r="F783" s="52"/>
    </row>
    <row r="784" spans="1:6" s="226" customFormat="1" x14ac:dyDescent="0.2">
      <c r="A784" s="222"/>
      <c r="B784" s="99"/>
      <c r="C784" s="103"/>
      <c r="D784" s="223"/>
      <c r="E784" s="224"/>
      <c r="F784" s="225"/>
    </row>
    <row r="785" spans="1:4" x14ac:dyDescent="0.2">
      <c r="A785" s="47"/>
      <c r="B785" s="26"/>
      <c r="C785" s="49"/>
      <c r="D785" s="50"/>
    </row>
  </sheetData>
  <mergeCells count="21">
    <mergeCell ref="B734:D734"/>
    <mergeCell ref="B723:F723"/>
    <mergeCell ref="A3:D3"/>
    <mergeCell ref="B8:D8"/>
    <mergeCell ref="B16:D16"/>
    <mergeCell ref="B38:D38"/>
    <mergeCell ref="B40:D40"/>
    <mergeCell ref="B20:D20"/>
    <mergeCell ref="B22:D22"/>
    <mergeCell ref="B24:D24"/>
    <mergeCell ref="B26:D26"/>
    <mergeCell ref="B28:D28"/>
    <mergeCell ref="B18:E18"/>
    <mergeCell ref="C44:F44"/>
    <mergeCell ref="C45:F45"/>
    <mergeCell ref="B236:F236"/>
    <mergeCell ref="B502:F502"/>
    <mergeCell ref="A6:D6"/>
    <mergeCell ref="B42:D42"/>
    <mergeCell ref="B310:F310"/>
    <mergeCell ref="A235:B235"/>
  </mergeCells>
  <phoneticPr fontId="6" type="noConversion"/>
  <pageMargins left="0.98425196850393704" right="0.59055118110236227" top="1.1023622047244095" bottom="0.9055118110236221" header="0.31496062992125984" footer="0.15748031496062992"/>
  <pageSetup paperSize="9" scale="86" firstPageNumber="59" orientation="portrait" useFirstPageNumber="1" r:id="rId1"/>
  <headerFooter>
    <oddHeader xml:space="preserve">&amp;L&amp;8
&amp;16______________________________________________________________&amp;C&amp;"Arial,Krepko"&amp;8SEKUNDARNA KANALIZACIJA IN ČISTILNA NAPRAVA JEZERO
4/1 NAČRT ELETKRIČNIH INŠTLACIJ IN EL. OPREME  ZA ČISTILNO NAPRAVO S ČRPALIŠČEM  –  PZI&amp;R&amp;"Arial,Krepko" </oddHeader>
    <oddFooter>&amp;L&amp;16______________________________________________________________&amp;11
&amp;R&amp;"Arial,Krepko"Stran &amp;P</oddFooter>
  </headerFooter>
  <rowBreaks count="26" manualBreakCount="26">
    <brk id="73" max="16383" man="1"/>
    <brk id="102" max="16383" man="1"/>
    <brk id="129" max="16383" man="1"/>
    <brk id="160" max="16383" man="1"/>
    <brk id="176" max="16383" man="1"/>
    <brk id="237" max="16383" man="1"/>
    <brk id="279" max="16383" man="1"/>
    <brk id="305" max="16383" man="1"/>
    <brk id="321" max="16383" man="1"/>
    <brk id="340" max="16383" man="1"/>
    <brk id="356" max="16383" man="1"/>
    <brk id="372" max="16383" man="1"/>
    <brk id="406" max="16383" man="1"/>
    <brk id="415" max="16383" man="1"/>
    <brk id="444" max="16383" man="1"/>
    <brk id="495" max="16383" man="1"/>
    <brk id="522" max="16383" man="1"/>
    <brk id="556" max="16383" man="1"/>
    <brk id="563" max="16383" man="1"/>
    <brk id="588" max="16383" man="1"/>
    <brk id="613" max="16383" man="1"/>
    <brk id="677" max="16383" man="1"/>
    <brk id="707" max="16383" man="1"/>
    <brk id="717" max="16383" man="1"/>
    <brk id="741" max="16383" man="1"/>
    <brk id="75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POPIS</vt:lpstr>
      <vt:lpstr>List3</vt:lpstr>
    </vt:vector>
  </TitlesOfParts>
  <Company>Protech Biro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JELEN gradnje - Andrej Jelen s.p.</cp:lastModifiedBy>
  <cp:lastPrinted>2018-07-24T14:05:57Z</cp:lastPrinted>
  <dcterms:created xsi:type="dcterms:W3CDTF">2008-02-29T06:01:30Z</dcterms:created>
  <dcterms:modified xsi:type="dcterms:W3CDTF">2018-07-24T14:08:56Z</dcterms:modified>
</cp:coreProperties>
</file>